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UBU\Desktop\Günlük İşler\"/>
    </mc:Choice>
  </mc:AlternateContent>
  <bookViews>
    <workbookView xWindow="0" yWindow="0" windowWidth="28800" windowHeight="12345" activeTab="1"/>
  </bookViews>
  <sheets>
    <sheet name="Linkler" sheetId="5" r:id="rId1"/>
    <sheet name="16 Hafta Staj Programı 2.5" sheetId="2" r:id="rId2"/>
  </sheets>
  <definedNames>
    <definedName name="_10__İHRACAT_İÇİN_GEREKLİ_DOKÜMANTASYON_ve_ÜRÜN_HAZIRLIĞI_FAALİYETLERİ_Eğitim_Linkleri">Linkler!$D$54</definedName>
    <definedName name="_11__Y.İÇİ_ve_Y.DIŞI_FUAR_ÇALIŞMALARI_Eğitim_Linkleri">Linkler!$D$59</definedName>
    <definedName name="_12__ARAŞTIRMA_ve_İŞ_GELİŞTİRME_FAALİYETLERİ_Eğitim_Linkleri">Linkler!$D$64</definedName>
    <definedName name="_13__BİLGİLENDİRME_MESAJLARI_ve_MAİLLER_Eğitim_Linkleri">Linkler!$D$69</definedName>
    <definedName name="_14__ÖNERİLER___Eğitim_Linkleri">Linkler!$D$74</definedName>
    <definedName name="_15__STAJ_DÖNEMİNDE_SPONTAN_GELİŞEN_GÖREVLER_Eğitim_Linkleri">Linkler!$D$79</definedName>
    <definedName name="_16__İTHALAT_FAALİYETLERİ_Eğitim_Linkleri">Linkler!$D$84</definedName>
    <definedName name="_17__GÜMRÜK_FAALİYETLERİ_Eğitim_Linkleri">Linkler!$D$89</definedName>
    <definedName name="_18__HUKUKSAL_FAALİYETLER_Eğitim_Linkleri">Linkler!$D$94</definedName>
    <definedName name="_3__EĞİTİM_FAALİYETLERİ_Eğitim_Linkleri">Linkler!$D$15</definedName>
    <definedName name="_4__WEB_SİTESİ_ve_SOSYAL_MEDYA_HESAPLARI_FAALİYETLERİ_Eğitim_Linkleri">Linkler!$D$24</definedName>
    <definedName name="_5__MEVCUT_İHRACAT_PAZARLAMASI_FAALİYETLERİ_ve_YENİ_PAZAR_DENEMESİ_Eğitim_Linkleri">Linkler!$D$29</definedName>
    <definedName name="_6__LOJİSTİK_ve_KARGOLAMA_FAALİYETLERİ_Eğitim_Linkleri">Linkler!$D$34</definedName>
    <definedName name="_7__FİNANSMAN_ve_SİGORTA___DIŞ_TİC.MUHASEBESİ_Eğitim_Linkleri">Linkler!$D$39</definedName>
    <definedName name="_8__E_TİCARET___E_İHRACAT_FAALİYETLERİ_Eğitim_Linkleri">Linkler!$D$44</definedName>
    <definedName name="_9__B2B_ve_B2C_ÇALIŞMALARI_Eğitim_Linkleri">Linkler!$D$49</definedName>
    <definedName name="_xlnm._FilterDatabase" localSheetId="1" hidden="1">'16 Hafta Staj Programı 2.5'!$A$5:$DG$5</definedName>
    <definedName name="ARAŞTIRMA_ve_İŞ_GELİŞTİRME_FAALİYETLERİ">'16 Hafta Staj Programı 2.5'!$E$144</definedName>
    <definedName name="B2B_ve_B2C_ÇALIŞMALARI">'16 Hafta Staj Programı 2.5'!$E$116</definedName>
    <definedName name="BİLGİLENDİRME_MESAJLARI_ve_MAİLLER">'16 Hafta Staj Programı 2.5'!$E$164</definedName>
    <definedName name="Bölüm_Linkleri">Linkler!$B$3</definedName>
    <definedName name="DEĞERLENDİRME_ve_RAPORLAMA_FAALİYETLERİ">'16 Hafta Staj Programı 2.5'!$E$24</definedName>
    <definedName name="DEĞERLENDİRME_ve_RAPORLAMA_FAALİYETLERİ_Eğitim_Linkleri">Linkler!$D$10</definedName>
    <definedName name="E_TİCARET___E_İHRACAT_FAALİYETLERİ">'16 Hafta Staj Programı 2.5'!$E$108</definedName>
    <definedName name="EĞİTİM_FAALİYETLERİ">'16 Hafta Staj Programı 2.5'!$E$36</definedName>
    <definedName name="FİNANSMAN_ve_SİGORTA___DIŞ_TİC.MUHASEBESİ">'16 Hafta Staj Programı 2.5'!$E$97</definedName>
    <definedName name="GÜMRÜK_FAALİYETLERİ">'16 Hafta Staj Programı 2.5'!$E$203</definedName>
    <definedName name="HUKUKSAL_FAALİYETLER">'16 Hafta Staj Programı 2.5'!$E$210</definedName>
    <definedName name="İHRACAT_İÇİN_GEREKLİ_DOKÜMANTASYON_ve_ÜRÜN_HAZIRLIĞI_FAALİYETLERİ">'16 Hafta Staj Programı 2.5'!$E$123</definedName>
    <definedName name="İTHALAT_FAALİYETLERİ">'16 Hafta Staj Programı 2.5'!$E$190</definedName>
    <definedName name="LOJİSTİK_ve_KARGOLAMA_FAALİYETLERİ">'16 Hafta Staj Programı 2.5'!$E$86</definedName>
    <definedName name="MEVCUT_İHRACAT_PAZARLAMASI_FAALİYETLERİ_ve_YENİ_PAZAR_DENEMESİ">'16 Hafta Staj Programı 2.5'!$E$66</definedName>
    <definedName name="ORYANTASYON">'16 Hafta Staj Programı 2.5'!$E$6</definedName>
    <definedName name="ORYANTASYON_Eğitim_Linkleri">Linkler!$D$5</definedName>
    <definedName name="ÖNERİLER">'16 Hafta Staj Programı 2.5'!$E$171</definedName>
    <definedName name="STAJ_DÖNEMİNDE_SPONTAN_GELİŞEN_GÖREVLER">'16 Hafta Staj Programı 2.5'!$E$185</definedName>
    <definedName name="WEB_SİTESİ_ve_SOSYAL_MEDYA_HESAPLARI_FAALİYETLERİ">'16 Hafta Staj Programı 2.5'!$E$56</definedName>
    <definedName name="Y.İÇİ_ve_Y.DIŞI_FUAR_ÇALIŞMALARI">'16 Hafta Staj Programı 2.5'!$E$136</definedName>
    <definedName name="_xlnm.Print_Area" localSheetId="1">'16 Hafta Staj Programı 2.5'!$C$4:$F$216</definedName>
    <definedName name="_xlnm.Print_Titles" localSheetId="1">'16 Hafta Staj Programı 2.5'!$4:$5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G217" i="2" l="1"/>
  <c r="DF217" i="2"/>
  <c r="DE217" i="2"/>
  <c r="DD217" i="2"/>
  <c r="DC217" i="2"/>
  <c r="DB217" i="2"/>
  <c r="DA217" i="2"/>
  <c r="CZ217" i="2"/>
  <c r="CY217" i="2"/>
  <c r="CX217" i="2"/>
  <c r="CW217" i="2"/>
  <c r="CV217" i="2"/>
  <c r="CU217" i="2"/>
  <c r="CT217" i="2"/>
  <c r="CS217" i="2"/>
  <c r="CR217" i="2"/>
  <c r="CQ217" i="2"/>
  <c r="CP217" i="2"/>
  <c r="CO217" i="2"/>
  <c r="CN217" i="2"/>
  <c r="CM217" i="2"/>
  <c r="CL217" i="2"/>
  <c r="CK217" i="2"/>
  <c r="CJ217" i="2"/>
  <c r="CI217" i="2"/>
  <c r="CH217" i="2"/>
  <c r="CG217" i="2"/>
  <c r="CF217" i="2"/>
  <c r="CE217" i="2"/>
  <c r="CD217" i="2"/>
  <c r="CC217" i="2"/>
  <c r="CB217" i="2"/>
  <c r="CA217" i="2"/>
  <c r="BZ217" i="2"/>
  <c r="BY217" i="2"/>
  <c r="BX217" i="2"/>
  <c r="BW217" i="2"/>
  <c r="BV217" i="2"/>
  <c r="BU217" i="2"/>
  <c r="BT217" i="2"/>
  <c r="BS217" i="2"/>
  <c r="BR217" i="2"/>
  <c r="BQ217" i="2"/>
  <c r="BP217" i="2"/>
  <c r="BO217" i="2"/>
  <c r="BN217" i="2"/>
  <c r="BM217" i="2"/>
  <c r="BL217" i="2"/>
  <c r="BK217" i="2"/>
  <c r="BJ217" i="2"/>
  <c r="BI217" i="2"/>
  <c r="BH217" i="2"/>
  <c r="BG217" i="2"/>
  <c r="BF217" i="2"/>
  <c r="BE217" i="2"/>
  <c r="BD217" i="2"/>
  <c r="BC217" i="2"/>
  <c r="BB217" i="2"/>
  <c r="BA217" i="2"/>
  <c r="AZ217" i="2"/>
  <c r="AY217" i="2"/>
  <c r="AX217" i="2"/>
  <c r="AW217" i="2"/>
  <c r="AV217" i="2"/>
  <c r="AU217" i="2"/>
  <c r="AT217" i="2"/>
  <c r="AS217" i="2"/>
  <c r="AR217" i="2"/>
  <c r="AQ217" i="2"/>
  <c r="AP217" i="2"/>
  <c r="AO217" i="2"/>
  <c r="AN217" i="2"/>
  <c r="AM217" i="2"/>
  <c r="AL217" i="2"/>
  <c r="AK217" i="2"/>
  <c r="AJ217" i="2"/>
  <c r="AI217" i="2"/>
  <c r="AH217" i="2"/>
  <c r="AG217" i="2"/>
  <c r="AF217" i="2"/>
  <c r="AE217" i="2"/>
  <c r="AD217" i="2"/>
  <c r="AC217" i="2"/>
  <c r="AB217" i="2"/>
  <c r="AA217" i="2"/>
  <c r="Z217" i="2"/>
  <c r="Y217" i="2"/>
  <c r="X217" i="2"/>
  <c r="W217" i="2"/>
  <c r="V217" i="2"/>
  <c r="U217" i="2"/>
  <c r="T217" i="2"/>
  <c r="S217" i="2"/>
  <c r="R217" i="2"/>
  <c r="Q217" i="2"/>
  <c r="D5" i="5"/>
  <c r="D15" i="5"/>
  <c r="D94" i="5"/>
  <c r="D89" i="5"/>
  <c r="D84" i="5"/>
  <c r="D79" i="5"/>
  <c r="D74" i="5"/>
  <c r="D69" i="5"/>
  <c r="D64" i="5"/>
  <c r="D59" i="5"/>
  <c r="D54" i="5"/>
  <c r="D49" i="5"/>
  <c r="D44" i="5"/>
  <c r="D39" i="5"/>
  <c r="D34" i="5"/>
  <c r="D29" i="5"/>
  <c r="D24" i="5"/>
  <c r="D10" i="5"/>
  <c r="E211" i="2"/>
  <c r="E204" i="2"/>
  <c r="E191" i="2"/>
  <c r="E186" i="2"/>
  <c r="E172" i="2"/>
  <c r="E165" i="2"/>
  <c r="E145" i="2"/>
  <c r="E137" i="2"/>
  <c r="E124" i="2"/>
  <c r="E117" i="2"/>
  <c r="E109" i="2"/>
  <c r="E98" i="2"/>
  <c r="E87" i="2"/>
  <c r="E67" i="2"/>
  <c r="E57" i="2"/>
  <c r="E37" i="2"/>
  <c r="E25" i="2"/>
  <c r="E7" i="2"/>
  <c r="R6" i="2"/>
  <c r="S6" i="2" s="1"/>
  <c r="T6" i="2" s="1"/>
  <c r="U6" i="2" s="1"/>
  <c r="W6" i="2" s="1"/>
  <c r="X6" i="2" s="1"/>
  <c r="Y6" i="2" s="1"/>
  <c r="Z6" i="2" s="1"/>
  <c r="AA6" i="2" s="1"/>
  <c r="AC6" i="2" s="1"/>
  <c r="AD6" i="2" s="1"/>
  <c r="AE6" i="2" s="1"/>
  <c r="AF6" i="2" s="1"/>
  <c r="AG6" i="2" s="1"/>
  <c r="AI6" i="2" s="1"/>
  <c r="AJ6" i="2" s="1"/>
  <c r="AK6" i="2" s="1"/>
  <c r="AL6" i="2" s="1"/>
  <c r="AM6" i="2" s="1"/>
  <c r="AO6" i="2" s="1"/>
  <c r="AP6" i="2" s="1"/>
  <c r="AQ6" i="2" s="1"/>
  <c r="AR6" i="2" s="1"/>
  <c r="AS6" i="2" s="1"/>
  <c r="AU6" i="2" s="1"/>
  <c r="AV6" i="2" s="1"/>
  <c r="AW6" i="2" s="1"/>
  <c r="AX6" i="2" s="1"/>
  <c r="AY6" i="2" s="1"/>
  <c r="BA6" i="2" s="1"/>
  <c r="BB6" i="2" s="1"/>
  <c r="BC6" i="2" s="1"/>
  <c r="BD6" i="2" s="1"/>
  <c r="BE6" i="2" s="1"/>
  <c r="BG6" i="2" s="1"/>
  <c r="BH6" i="2" s="1"/>
  <c r="BI6" i="2" s="1"/>
  <c r="BJ6" i="2" s="1"/>
  <c r="BK6" i="2" s="1"/>
  <c r="BM6" i="2" s="1"/>
  <c r="BN6" i="2" s="1"/>
  <c r="BO6" i="2" s="1"/>
  <c r="BP6" i="2" s="1"/>
  <c r="BQ6" i="2" s="1"/>
  <c r="BS6" i="2" s="1"/>
  <c r="BT6" i="2" s="1"/>
  <c r="BU6" i="2" s="1"/>
  <c r="BV6" i="2" s="1"/>
  <c r="BW6" i="2" s="1"/>
  <c r="BY6" i="2" s="1"/>
  <c r="BZ6" i="2" s="1"/>
  <c r="CA6" i="2" s="1"/>
  <c r="CB6" i="2" s="1"/>
  <c r="CC6" i="2" s="1"/>
  <c r="CE6" i="2" s="1"/>
  <c r="CF6" i="2" s="1"/>
  <c r="CG6" i="2" s="1"/>
  <c r="CH6" i="2" s="1"/>
  <c r="CI6" i="2" s="1"/>
  <c r="CK6" i="2" s="1"/>
  <c r="CL6" i="2" s="1"/>
  <c r="CM6" i="2" s="1"/>
  <c r="CN6" i="2" s="1"/>
  <c r="CO6" i="2" s="1"/>
  <c r="CQ6" i="2" s="1"/>
  <c r="CR6" i="2" s="1"/>
  <c r="CS6" i="2" s="1"/>
  <c r="CT6" i="2" s="1"/>
  <c r="CU6" i="2" s="1"/>
  <c r="CW6" i="2" s="1"/>
  <c r="CX6" i="2" s="1"/>
  <c r="CY6" i="2" s="1"/>
  <c r="CZ6" i="2" s="1"/>
  <c r="DA6" i="2" s="1"/>
  <c r="DC6" i="2" s="1"/>
  <c r="DD6" i="2" s="1"/>
  <c r="DE6" i="2" s="1"/>
  <c r="DF6" i="2" s="1"/>
  <c r="DG6" i="2" s="1"/>
</calcChain>
</file>

<file path=xl/sharedStrings.xml><?xml version="1.0" encoding="utf-8"?>
<sst xmlns="http://schemas.openxmlformats.org/spreadsheetml/2006/main" count="631" uniqueCount="459">
  <si>
    <t>1.Hafta</t>
  </si>
  <si>
    <t>2.Hafta</t>
  </si>
  <si>
    <t>Tanışma ve Firma Oryantasyonu</t>
  </si>
  <si>
    <t>SATSO eğitimlerinin takibi</t>
  </si>
  <si>
    <t>1.G</t>
  </si>
  <si>
    <t>2.G</t>
  </si>
  <si>
    <t>3.G</t>
  </si>
  <si>
    <t>4.G</t>
  </si>
  <si>
    <t>5.G</t>
  </si>
  <si>
    <t>Y.Dışı numune ve tanıtım kutularının hazırlanması</t>
  </si>
  <si>
    <t>Mevcut y.dışı satıcıları için iş geliştirmeye yönelik faaliyetlerin belirlenmesi ve takibi</t>
  </si>
  <si>
    <t>Yeni Dış Ticaret firmalarının bulunması ve tanıtım için irtibat kurulması (mail, tlf)</t>
  </si>
  <si>
    <t>Çalışma ortamı ve koşullarının hazırlığı ve kurulumu</t>
  </si>
  <si>
    <t>İhracat fiyat listelerinin incelenmesi ve güncellenmesi</t>
  </si>
  <si>
    <t>Eski y.dışı müşterilerin taranması ve ülke bazında gözden geçirilmesi</t>
  </si>
  <si>
    <t>Takibi devam eden ihracat çalışmalarının gözden geçirilmesi ve ülke bazında değerlendirme</t>
  </si>
  <si>
    <t>Dış Ticaret firmalarının taranması ve maillerin hazırlanarak gönderilmesi</t>
  </si>
  <si>
    <t>Mail dönüşlerinin (Yeni Y.Dışı, Eski Y.DIşı ve Dış Tic.firm) raporlanması ve takibi</t>
  </si>
  <si>
    <t>İhracat ile ilgili dokümantasyon eğitimi ve taranması</t>
  </si>
  <si>
    <t>Teknik spect dosyalarının ingilizce güncellemesi ve düzenlemesi (uygulama, bakım ve garanti koşulları)</t>
  </si>
  <si>
    <t>Türkiye'deki resmi tatil günleri ve önemli kutlama günlerinin tespit edilmesi</t>
  </si>
  <si>
    <t>CE Belgesinin alınmasına yönelik evrak ve yazışmaların takibi</t>
  </si>
  <si>
    <t>Whatsapp ve Telegram mesajlarının import &amp; Export gruplarına atılması</t>
  </si>
  <si>
    <t>Y.İçi (ihracat potansiyeli olan) rakip firmaların taranması</t>
  </si>
  <si>
    <t>Dış Ticaret Bültenin taranması ve talepte bulunan firmalar ile iletişime geçilmesi</t>
  </si>
  <si>
    <t>Şirket mail hesabının kurulması</t>
  </si>
  <si>
    <t>Şirket web sitesi, sosyal medya, youtube kanallarının incelenmesi</t>
  </si>
  <si>
    <t>E-Ticaret sitesinin gözden geçirilmesi</t>
  </si>
  <si>
    <t>E-TİCARET / E-İHRACAT FAALİYETLERİ</t>
  </si>
  <si>
    <t>E-Ticaret içeriklerinin gözden geçirilmesi</t>
  </si>
  <si>
    <t>B2B ve B2C ÇALIŞMALARI</t>
  </si>
  <si>
    <t>Y.İÇİ ve Y.DIŞI FUAR ÇALIŞMALARI</t>
  </si>
  <si>
    <t>ARAŞTIRMA ve İŞ GELİŞTİRME FAALİYETLERİ</t>
  </si>
  <si>
    <t xml:space="preserve">ÖNERİLER  </t>
  </si>
  <si>
    <t>İhracat çalışmaları ile ilgili öneriler</t>
  </si>
  <si>
    <t>Ürünün geliştirilmesine yönelik öneriler</t>
  </si>
  <si>
    <t>Çalışma ortamı ve çalışma koşullarının iyileştirilmesine yönelik öneriler</t>
  </si>
  <si>
    <t>Verimliliğin arttırılmasına yönelik öneriler</t>
  </si>
  <si>
    <t>Müşteri ilişkileri ile ilgili öneriler</t>
  </si>
  <si>
    <t>İletişim ile ilgili öneriler</t>
  </si>
  <si>
    <t>Diğer öneriler</t>
  </si>
  <si>
    <t>EĞİTİM FAALİYETLERİ</t>
  </si>
  <si>
    <t>İhracatçı Birliklerinin ve diğer kurumlarının eğitimlerinin takibi ve katılım sağlanacak eğitimlerin belirlenmesi</t>
  </si>
  <si>
    <t>DEĞERLENDİRME ve RAPORLAMA FAALİYETLERİ</t>
  </si>
  <si>
    <t>ORYANTASYON</t>
  </si>
  <si>
    <t>BİLGİLENDİRME MESAJLARI ve MAİLLER</t>
  </si>
  <si>
    <t>SATSO İhracatçılara yönelik faaliyetlerin taranması ve tesbiti</t>
  </si>
  <si>
    <t>TİM, İİB ve diğer ihracatçı birliklerinin ihracatı geliştirmeye yönelik faaliyetlerinin taranması ve tesbiti</t>
  </si>
  <si>
    <t>WEB SİTESİ ve SOSYAL MEDYA HESAPLARI FAALİYETLERİ</t>
  </si>
  <si>
    <t>Web sitesinin blog bölümü için ingilizce haber yazılarının hazırlanması</t>
  </si>
  <si>
    <t>Linkedin'de web sayfası blog yazısının paylaşılması</t>
  </si>
  <si>
    <t>İnstagram hikayeleri ve akış'ında web sayfası ingilizce blog yazısının paylaşılması</t>
  </si>
  <si>
    <t>İHRACAT İÇİN GEREKLİ DOKÜMANTASYON ve ÜRÜN HAZIRLIĞI FAALİYETLERİ</t>
  </si>
  <si>
    <t>STAJ DÖNEMİNDE SPONTAN GELİŞEN GÖREVLER</t>
  </si>
  <si>
    <t>… Eğitimi katılımı (katılım sağlanan eğitimler listelenecek)</t>
  </si>
  <si>
    <t>İhracat mevzuatlarının takip edilmesi (Resmi Gazete ve mevzuat.net taraması)</t>
  </si>
  <si>
    <t>Ürüne yönelik eğitim (GTİP, Nace, İhracatçı Birliği vs)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</si>
  <si>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</si>
  <si>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</si>
  <si>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</si>
  <si>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</si>
  <si>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</si>
  <si>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</si>
  <si>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</si>
  <si>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</si>
  <si>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</si>
  <si>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2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</si>
  <si>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</si>
  <si>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</si>
  <si>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</si>
  <si>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</si>
  <si>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</si>
  <si>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</si>
  <si>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</si>
  <si>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</si>
  <si>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</si>
  <si>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</si>
  <si>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</si>
  <si>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</si>
  <si>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</si>
  <si>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</si>
  <si>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</si>
  <si>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</si>
  <si>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</si>
  <si>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</si>
  <si>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</si>
  <si>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</si>
  <si>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</si>
  <si>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</si>
  <si>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</si>
  <si>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</si>
  <si>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</t>
  </si>
  <si>
    <t>6.1</t>
  </si>
  <si>
    <t>6.2</t>
  </si>
  <si>
    <t>6.3</t>
  </si>
  <si>
    <t>7</t>
  </si>
  <si>
    <t>7.1</t>
  </si>
  <si>
    <t>7.2</t>
  </si>
  <si>
    <t>7.3</t>
  </si>
  <si>
    <t>7.4</t>
  </si>
  <si>
    <t>8</t>
  </si>
  <si>
    <t>8.1</t>
  </si>
  <si>
    <t>8.2</t>
  </si>
  <si>
    <t>8.3</t>
  </si>
  <si>
    <t>9</t>
  </si>
  <si>
    <t>9.1</t>
  </si>
  <si>
    <t>9.2</t>
  </si>
  <si>
    <t>B2B Sitelerine abonelik ve ürünlerin sitelere yerleştirilmesi araştırılacak</t>
  </si>
  <si>
    <t>10</t>
  </si>
  <si>
    <t>10.1</t>
  </si>
  <si>
    <t>10.2</t>
  </si>
  <si>
    <t>10.3</t>
  </si>
  <si>
    <t>10.4</t>
  </si>
  <si>
    <t>10.5</t>
  </si>
  <si>
    <t>10.6</t>
  </si>
  <si>
    <t>10.7</t>
  </si>
  <si>
    <t>11</t>
  </si>
  <si>
    <t>11.1</t>
  </si>
  <si>
    <t>11.2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</si>
  <si>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</si>
  <si>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</si>
  <si>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</si>
  <si>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</si>
  <si>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</si>
  <si>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</si>
  <si>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</si>
  <si>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</si>
  <si>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</si>
  <si>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</si>
  <si>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</si>
  <si>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</si>
  <si>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</si>
  <si>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</si>
  <si>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</si>
  <si>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</si>
  <si>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13</t>
  </si>
  <si>
    <t>13.1</t>
  </si>
  <si>
    <t>13.2</t>
  </si>
  <si>
    <t>13.3</t>
  </si>
  <si>
    <t>14</t>
  </si>
  <si>
    <t>14.1</t>
  </si>
  <si>
    <t>14.2</t>
  </si>
  <si>
    <t>14.3</t>
  </si>
  <si>
    <t>14.4</t>
  </si>
  <si>
    <t>14.5</t>
  </si>
  <si>
    <t>14.6</t>
  </si>
  <si>
    <t>14.7</t>
  </si>
  <si>
    <t>15</t>
  </si>
  <si>
    <t>15.1</t>
  </si>
  <si>
    <t>15.2</t>
  </si>
  <si>
    <t>Ticari Bilgi Kaynaklarının taranması ve indexlerin güncellenmesi</t>
  </si>
  <si>
    <t>Aylık değerlendirme raporunun hazırlanması</t>
  </si>
  <si>
    <t>8.4</t>
  </si>
  <si>
    <t>Eski ihracat'lara ait dokümantasyonun incelenmesi ve taranması (ATR, Menşe Şehadetnamesi, EUR-1 vs.)</t>
  </si>
  <si>
    <t>LOJİSTİK ve KARGOLAMA FAALİYETLERİ</t>
  </si>
  <si>
    <t>5.10</t>
  </si>
  <si>
    <t>Hedef Pazarlarında yapılabilecek ihracat pazarlaması faaliyetlerini belirlenmesi</t>
  </si>
  <si>
    <t>5.11</t>
  </si>
  <si>
    <t>Belirlenen pazarlama faaliyetlerine göre Devlet Teşviklerinin ve tutarlarının raporlanması</t>
  </si>
  <si>
    <t>3…</t>
  </si>
  <si>
    <t>Kişisel Gelişim Eğitimlerinin takibi ve katılım (iletişim, kişisel imaj, kurumsal imaj, sunum teknikleri)</t>
  </si>
  <si>
    <t>Excel ile raporlama, analiz ve veri görselleştirme eğitimleri</t>
  </si>
  <si>
    <t>1.9</t>
  </si>
  <si>
    <t>Uzaktan çalışma ve hibrit çalışma modelinin tanıtımı</t>
  </si>
  <si>
    <t>3.5</t>
  </si>
  <si>
    <t>3.6</t>
  </si>
  <si>
    <t>Dış Ticaret İstihbaratı eğitimi</t>
  </si>
  <si>
    <t>10.8</t>
  </si>
  <si>
    <t>10.9</t>
  </si>
  <si>
    <t>Invoice hazırlama örnek / fiili çalışması</t>
  </si>
  <si>
    <t>9.3</t>
  </si>
  <si>
    <t>Ülkelere göre B2C ve B2B sitelerinin tesbiti ve çalışma koşullarının belirlenmesi</t>
  </si>
  <si>
    <t>Firma değerlendirme raporunun hazırlanması (SWOT analizi)</t>
  </si>
  <si>
    <t>11.3</t>
  </si>
  <si>
    <t xml:space="preserve">Sektörel fuarların - ülkelere göre tespit edilmesi </t>
  </si>
  <si>
    <t>Y.dışı ve y.içi fuarlarının katılımcı listelerinin taranması ve potansiyel firmalarının tespiti</t>
  </si>
  <si>
    <t>10.10</t>
  </si>
  <si>
    <t>Yükleme / Depo Listeleri ve planı hazırlama örnek / fiili çalışması</t>
  </si>
  <si>
    <t>5.12</t>
  </si>
  <si>
    <r>
      <t xml:space="preserve">Yeni </t>
    </r>
    <r>
      <rPr>
        <b/>
        <sz val="11"/>
        <color theme="1"/>
        <rFont val="Calibri"/>
        <family val="2"/>
        <charset val="162"/>
        <scheme val="minor"/>
      </rPr>
      <t xml:space="preserve">Hedef Pazar </t>
    </r>
    <r>
      <rPr>
        <sz val="11"/>
        <color theme="1"/>
        <rFont val="Calibri"/>
        <family val="2"/>
        <charset val="162"/>
        <scheme val="minor"/>
      </rPr>
      <t>araştırması</t>
    </r>
  </si>
  <si>
    <t>Y.Dışı hedef müşteriler için aylık kampanya çalışması (tutundurma) başlatılması, yürütülmesi ve duyurulması</t>
  </si>
  <si>
    <t>5.13</t>
  </si>
  <si>
    <r>
      <t xml:space="preserve">Yeni </t>
    </r>
    <r>
      <rPr>
        <b/>
        <sz val="11"/>
        <color theme="1"/>
        <rFont val="Calibri"/>
        <family val="2"/>
        <charset val="162"/>
        <scheme val="minor"/>
      </rPr>
      <t xml:space="preserve">Hedef Pazarlarda müşteri bulma </t>
    </r>
    <r>
      <rPr>
        <sz val="11"/>
        <color theme="1"/>
        <rFont val="Calibri"/>
        <family val="2"/>
        <charset val="162"/>
        <scheme val="minor"/>
      </rPr>
      <t>faaliyetlerinin sürdürülmesi</t>
    </r>
  </si>
  <si>
    <t>3.7</t>
  </si>
  <si>
    <t>Yazışma ve mail gönderimi kuralları / şekli eğitimi</t>
  </si>
  <si>
    <t>13.4</t>
  </si>
  <si>
    <t>Whatsapp, Telegram, messenger üzerinden müşteriler ile irtibat kurma çalışmaları</t>
  </si>
  <si>
    <t>5.14</t>
  </si>
  <si>
    <t>5.15</t>
  </si>
  <si>
    <t>2.6</t>
  </si>
  <si>
    <t>KPI tespiti ve raporlama; İrtibat kurulan, mail atılan, görüşülen, bilgi gönderilen firma vs. raporlarının kurgulanması</t>
  </si>
  <si>
    <t>1.10</t>
  </si>
  <si>
    <t>1.11</t>
  </si>
  <si>
    <t>1.12</t>
  </si>
  <si>
    <t>Y.dışı satışların arttırılmasına yönelik öneriler</t>
  </si>
  <si>
    <t>14.8</t>
  </si>
  <si>
    <t>3.8</t>
  </si>
  <si>
    <t>Zoom, Skype, Microsoft Teams, Google Meet platformlarının tanıtımı ve görüşme, ses, video testleri</t>
  </si>
  <si>
    <t>5.16</t>
  </si>
  <si>
    <t>Talep gelen müşteriler ile dijital (zoom, skype vs) ortamlardan yapılan yüzyüze görüşmelerin planlanması</t>
  </si>
  <si>
    <t>Firmaya gidiş ve geliş koşullarının hazırlanması</t>
  </si>
  <si>
    <t>1.13</t>
  </si>
  <si>
    <t>9.4</t>
  </si>
  <si>
    <t>B2B ikili iş görüşmelerine aracılık yapan y.içi ve y.dışı firmaların tesbiti</t>
  </si>
  <si>
    <t>11.4</t>
  </si>
  <si>
    <t>Y.içi ve y.dışı sekötürel sanal fuarların takibi</t>
  </si>
  <si>
    <t>6.4</t>
  </si>
  <si>
    <t>6.5</t>
  </si>
  <si>
    <t>6.6</t>
  </si>
  <si>
    <r>
      <t xml:space="preserve">FAALİYETLER LİSTESİ </t>
    </r>
    <r>
      <rPr>
        <b/>
        <sz val="14"/>
        <color rgb="FFFF0000"/>
        <rFont val="Calibri"/>
        <family val="2"/>
        <charset val="162"/>
        <scheme val="minor"/>
      </rPr>
      <t>(Ne ?)</t>
    </r>
  </si>
  <si>
    <r>
      <t xml:space="preserve">Platform ?
</t>
    </r>
    <r>
      <rPr>
        <b/>
        <sz val="11"/>
        <color rgb="FFFF0000"/>
        <rFont val="Calibri"/>
        <family val="2"/>
        <charset val="162"/>
        <scheme val="minor"/>
      </rPr>
      <t>(Nerede ?)</t>
    </r>
  </si>
  <si>
    <r>
      <t xml:space="preserve">Amaç ?
</t>
    </r>
    <r>
      <rPr>
        <b/>
        <sz val="11"/>
        <color rgb="FFFF0000"/>
        <rFont val="Calibri"/>
        <family val="2"/>
        <charset val="162"/>
        <scheme val="minor"/>
      </rPr>
      <t>(Niçin ? - Neden ?)</t>
    </r>
  </si>
  <si>
    <r>
      <t xml:space="preserve">Hazırlık Çalışmaları
</t>
    </r>
    <r>
      <rPr>
        <b/>
        <sz val="11"/>
        <color rgb="FFFF0000"/>
        <rFont val="Calibri"/>
        <family val="2"/>
        <charset val="162"/>
        <scheme val="minor"/>
      </rPr>
      <t>(Nasıl ?)</t>
    </r>
  </si>
  <si>
    <r>
      <t xml:space="preserve">İlgili Bölüm
</t>
    </r>
    <r>
      <rPr>
        <b/>
        <sz val="11"/>
        <color rgb="FFFF0000"/>
        <rFont val="Calibri"/>
        <family val="2"/>
        <charset val="162"/>
        <scheme val="minor"/>
      </rPr>
      <t>(Kim ?)</t>
    </r>
  </si>
  <si>
    <r>
      <t xml:space="preserve">Planlanan Bitiş Süresi (Tarih.Gün) </t>
    </r>
    <r>
      <rPr>
        <b/>
        <sz val="11"/>
        <color rgb="FFFF0000"/>
        <rFont val="Calibri"/>
        <family val="2"/>
        <charset val="162"/>
        <scheme val="minor"/>
      </rPr>
      <t>(Ne zaman ?)</t>
    </r>
  </si>
  <si>
    <t>FİNANSMAN ve SİGORTA - DIŞ TİC.MUHASEBESİ</t>
  </si>
  <si>
    <t>7.5</t>
  </si>
  <si>
    <t>7.6</t>
  </si>
  <si>
    <t>İhracatta KDV iadeleri ile ilgili yönergelerin okunması ve incelenmesi</t>
  </si>
  <si>
    <t>Önceki ihracatlara ait KDV iade işlemleri hakkında genel bilgi</t>
  </si>
  <si>
    <t>Muhasebe</t>
  </si>
  <si>
    <t>Dış Tic. Muhasebesi hk ön bilgi</t>
  </si>
  <si>
    <t>7.7</t>
  </si>
  <si>
    <t>Dış Ticaret Muhasebesi ile ilgili bilgi ve işlemler üzerine inceleme</t>
  </si>
  <si>
    <t>KDV iadelerini öğrenme</t>
  </si>
  <si>
    <t>İTHALAT FAALİYETLERİ</t>
  </si>
  <si>
    <t>GÜMRÜK FAALİYETLERİ</t>
  </si>
  <si>
    <t>HUKUKSAL FAALİYETLER</t>
  </si>
  <si>
    <t>18.1</t>
  </si>
  <si>
    <t>18.2</t>
  </si>
  <si>
    <t>18.3</t>
  </si>
  <si>
    <t>18.4</t>
  </si>
  <si>
    <t>16.1</t>
  </si>
  <si>
    <t>16.2</t>
  </si>
  <si>
    <t>17.1</t>
  </si>
  <si>
    <t>17.2</t>
  </si>
  <si>
    <t>11.5</t>
  </si>
  <si>
    <t>Packing List / detail check list hazırlama örnek / fiili çalışması</t>
  </si>
  <si>
    <t>Y.dışı müşteriler için alternatif finansman kaynaklarının araştırılması ve raporlanması (leasing,faktoring,forfating,eximbank,vadeli akredetif gibi konular)</t>
  </si>
  <si>
    <t>Y.Dışı müşterilere ihraç edilen ürünlerin sigortalanmasına yönelik alternatiflerin araştırılması ve raporlanması (mal bedeli ve satış tutarı sigortalaması arasındaki farkların vurgulanması)</t>
  </si>
  <si>
    <t>Mevcut y.dışı müşterilerinin Linkedin ve sosyal medya hesaplarının tesbiti ve takibinin yapılması</t>
  </si>
  <si>
    <t>Mevcut y.dışı müşterilerinin Linkedin ve sosyal medya hesaplarının paylaşımlarının takibi</t>
  </si>
  <si>
    <t>…. ülke dosyasının gözden geçirilmesi ve harita üzerinde konumlandırma</t>
  </si>
  <si>
    <t>…. ülke dosyasının gözden geçirilmesi ve harita üzerinde konulandırma</t>
  </si>
  <si>
    <t>Gönderilen …. ve …. ülke mailleri içinden dönüş yapmayanlar ile tekrar temas kurulması çalışması</t>
  </si>
  <si>
    <t>Eski y.dışı müşteriler için maillerin hazırlanması ve gönderilmesi
(Müşterilerin gruplandırılarak ele alınması -ürün, bölge, karlılık, vs-)</t>
  </si>
  <si>
    <r>
      <t xml:space="preserve">…. ve …. hedef Pazar ülkeleri için </t>
    </r>
    <r>
      <rPr>
        <b/>
        <sz val="11"/>
        <color theme="1"/>
        <rFont val="Calibri"/>
        <family val="2"/>
        <charset val="162"/>
        <scheme val="minor"/>
      </rPr>
      <t xml:space="preserve">yeni müşteri </t>
    </r>
    <r>
      <rPr>
        <sz val="11"/>
        <color theme="1"/>
        <rFont val="Calibri"/>
        <family val="2"/>
        <charset val="162"/>
        <scheme val="minor"/>
      </rPr>
      <t>bulma çalışması ve taraması
(Müşteri adaylarının gruplandırılarak ele alınması -ürün, bölge, karlılık, vs-)</t>
    </r>
  </si>
  <si>
    <t>İhracat yapılan ülkede karşılaşılacak sorunlar ile ilgili ülkenin başta
Büyükelçilik Ticaret ve Hukuk Müşavirliği bilgileri olmak üzere
Hukuksal danışmanlık veren firmaların tespit edilmesi</t>
  </si>
  <si>
    <t>İhracat yapılan ülkede, diğer ihracatçıların karşılamış oldukları hukuksal
sorunların tespit edilmesi ve bu sorunlara karşılık bulununan çözüm
yollarının incelenmesi</t>
  </si>
  <si>
    <t>İthalat ve ihracat işlemlerinde karşılaşılması muhtemel hukuksal sorunlar
için Türkiye'de uluslararası çalışan avukat ve hukuk bürolarının tespiti</t>
  </si>
  <si>
    <t>İthalat ve ihracat işlemlerindeki hukuki sorunların ele alınması için
ihtilafların çözüm yolları, arabuluculuk, çözüm yolları ve tahkim
işlemlerinin araştırılması, kurumların tespit edilmesi çözüm yollarının
belirlenmesi</t>
  </si>
  <si>
    <t>…... ve …... hedef Pazar ülkelerindeki (EU, MESA, Uzakdoğu vs genelinde  kutlanan) özel ve resmi günlerin tespit edilmesi</t>
  </si>
  <si>
    <t>….. ve …... hedef Pazar ülkeleri için tanışma maillerinin gönderilmesi</t>
  </si>
  <si>
    <t>4.4</t>
  </si>
  <si>
    <t>Şirket mail bülteni alıcı listesinin hazırlanması, gurplandırılması ve zaman planlamasının yapılması</t>
  </si>
  <si>
    <t>4.5</t>
  </si>
  <si>
    <t>Şirket mail bültenin hazırlanması</t>
  </si>
  <si>
    <t>4.6</t>
  </si>
  <si>
    <t>Şirket mail bültenlerinin gönderimi (şirket için - şirket dışı kaynaklar ile ve spam filtrelerine dikkat edilerek</t>
  </si>
  <si>
    <t>MEVCUT İHRACAT PAZARLAMASI FAALİYETLERİ
ve YENİ PAZAR DENEMESİ</t>
  </si>
  <si>
    <t>Bir ülkede, bölgede yakalanmış avantaja göre hareket etme, ya da dış ticaret istihbaratı sırasında çok güzel websitesi bulunmasına rağmen dataları tek bir ülke için geçerli olsa bile araştırma. Mevcut olmayan , hiç gidilmemiş, denenmemiş pazarların araştırılması. Emek riski yüksek pazarlar araştırmaları</t>
  </si>
  <si>
    <t>Haber oluşturma</t>
  </si>
  <si>
    <t>Online, dijital</t>
  </si>
  <si>
    <t>Türk ihracatçı firmalar ile Vaka Analizi (Case Study) tecrübe paylaşımı</t>
  </si>
  <si>
    <t>3.9</t>
  </si>
  <si>
    <t>Yurtdışı online eğitimler (Skillshare, coursera, udemy vs.)</t>
  </si>
  <si>
    <t>3.10</t>
  </si>
  <si>
    <t>Yerli ve yabancı akademisyenler ile tecrübe paylaşımı</t>
  </si>
  <si>
    <t>3.11</t>
  </si>
  <si>
    <t>Yurtiçi üniversitelerin online eğitim bölümlerinden eğitim katkısı</t>
  </si>
  <si>
    <t>3.12</t>
  </si>
  <si>
    <t>Dış Ticaret ingilizcesi eğitimi (Online, fiziki)</t>
  </si>
  <si>
    <t>Şirket içi ihtiyaç duyulacak eğitimlerin tespiti</t>
  </si>
  <si>
    <t>Ürüne yönelik fabrika için eğitim (ürün tanımı, özellikleri, sınıflandırma, ambalaj, vs)</t>
  </si>
  <si>
    <t>1.8 - 1.9 - 1.10
1.12 - 1.13</t>
  </si>
  <si>
    <t>3.13</t>
  </si>
  <si>
    <r>
      <t xml:space="preserve">Yabancı dil eğitimlerine katılım </t>
    </r>
    <r>
      <rPr>
        <b/>
        <sz val="11"/>
        <color theme="1"/>
        <rFont val="Calibri"/>
        <family val="2"/>
        <charset val="162"/>
        <scheme val="minor"/>
      </rPr>
      <t>(İngilizce hariç)</t>
    </r>
  </si>
  <si>
    <t>3.14</t>
  </si>
  <si>
    <t>2.7</t>
  </si>
  <si>
    <t>Şirket ve sektör</t>
  </si>
  <si>
    <t>Üretim / ürün</t>
  </si>
  <si>
    <t>1.14</t>
  </si>
  <si>
    <t>Ürüne yönelik online araştırma</t>
  </si>
  <si>
    <t>ikame ve tamamlayıcı ürün tespiti</t>
  </si>
  <si>
    <t>sıcak, soğuk satış, ödeme çeşitleri, yapılmaması gerekenler</t>
  </si>
  <si>
    <t>İSG ve ÇEVRE Eğitimi (MSDS Formlarının incelenmesi)</t>
  </si>
  <si>
    <t>Excel'de fiyat listesi oluşturma</t>
  </si>
  <si>
    <t>Excel'de maliyet hesaplama</t>
  </si>
  <si>
    <t>3.15</t>
  </si>
  <si>
    <t>3.16</t>
  </si>
  <si>
    <t>6.7</t>
  </si>
  <si>
    <t>İhracat'taki iadeler için depolanma, mahrecine iade ve gümrük hususları araştırılacak</t>
  </si>
  <si>
    <t>Geçici ithalat rejimi ile ilgili araştırma ve gerekli dokümantason</t>
  </si>
  <si>
    <t>Mevcut Gümrük Firmasının faaliyetlerinin araştırılması ve tanınması</t>
  </si>
  <si>
    <t>Ürünü tanıyan bir gümrükçü ile çalışmak</t>
  </si>
  <si>
    <t>Satışa yönelik eğitim (teslim şekilleri, satış koşulları, müşteri ilişkileri vs)
(Teslim şekilleri : FOB, CIF, CFR vs)
(Ödeme yöntemleri : L/C, Peşin, Mal Mukabili, Vesaik Mukabili vs)</t>
  </si>
  <si>
    <t>Staj Prog. Ref. Maddesi</t>
  </si>
  <si>
    <t>Mesleki Uyg.Çıktısı Referans
Maddesi</t>
  </si>
  <si>
    <t>1- ORYANTASYON</t>
  </si>
  <si>
    <t>2- DEĞERLENDİRME_ve_RAPORLAMA_FAALİYETLERİ</t>
  </si>
  <si>
    <t>Bölüm_Linkleri</t>
  </si>
  <si>
    <t>3- EĞİTİM_FAALİYETLERİ</t>
  </si>
  <si>
    <t>4- WEB_SİTESİ_ve_SOSYAL_MEDYA_HESAPLARI_FAALİYETLERİ</t>
  </si>
  <si>
    <t>5- MEVCUT_İHRACAT_PAZARLAMASI_FAALİYETLERİ_ve_YENİ_PAZAR_DENEMESİ</t>
  </si>
  <si>
    <t>6- LOJİSTİK_ve_KARGOLAMA_FAALİYETLERİ</t>
  </si>
  <si>
    <t>7- FİNANSMAN_ve_SİGORTA___DIŞ_TİC.MUHASEBESİ</t>
  </si>
  <si>
    <t>8- E_TİCARET___E_İHRACAT_FAALİYETLERİ</t>
  </si>
  <si>
    <t>9- B2B_ve_B2C_ÇALIŞMALARI</t>
  </si>
  <si>
    <t>10- İHRACAT_İÇİN_GEREKLİ_DOKÜMANTASYON_ve_ÜRÜN_HAZIRLIĞI_FAALİYETLERİ</t>
  </si>
  <si>
    <t>11- Y.İÇİ_ve_Y.DIŞI_FUAR_ÇALIŞMALARI</t>
  </si>
  <si>
    <t>12- ARAŞTIRMA_ve_İŞ_GELİŞTİRME_FAALİYETLERİ</t>
  </si>
  <si>
    <t>13- BİLGİLENDİRME_MESAJLARI_ve_MAİLLER</t>
  </si>
  <si>
    <t>14- ÖNERİLER</t>
  </si>
  <si>
    <t>15- STAJ_DÖNEMİNDE_SPONTAN_GELİŞEN_GÖREVLER</t>
  </si>
  <si>
    <t>16- İTHALAT_FAALİYETLERİ</t>
  </si>
  <si>
    <t>17- GÜMRÜK_FAALİYETLERİ</t>
  </si>
  <si>
    <t>18- HUKUKSAL_FAALİYETLER</t>
  </si>
  <si>
    <t>Ana Bölümlerin Linkleri</t>
  </si>
  <si>
    <t>(1)</t>
  </si>
  <si>
    <t>(2)</t>
  </si>
  <si>
    <t>(3)</t>
  </si>
  <si>
    <t>Tavsiye Edilen Eğitim Videoları Linkleri</t>
  </si>
  <si>
    <t>3.Hafta</t>
  </si>
  <si>
    <t>4.Hafta</t>
  </si>
  <si>
    <t>Haftalık faaliyetlerin gözden geçirilmesi ve haftalık rapor hazırlanması</t>
  </si>
  <si>
    <t>Ticari Bilgi Kaynakları, Veri Tabanları ve Index'lerinin öğrenilmesi, bulma ve arama yapmanın kavranması, anahtar kelimelerin tespiti</t>
  </si>
  <si>
    <t>..... fuarına katılan üretici veya firmalardan …................ ürünlerinin fiyatlarının araştırılması (İhracata yönelik ithalat çalışmaları)</t>
  </si>
  <si>
    <r>
      <rPr>
        <b/>
        <sz val="11"/>
        <color theme="1"/>
        <rFont val="Calibri"/>
        <family val="2"/>
        <charset val="162"/>
        <scheme val="minor"/>
      </rPr>
      <t xml:space="preserve">Afrika fuarları için </t>
    </r>
    <r>
      <rPr>
        <sz val="11"/>
        <color theme="1"/>
        <rFont val="Calibri"/>
        <family val="2"/>
        <charset val="162"/>
        <scheme val="minor"/>
      </rPr>
      <t>özel olarak y.içi ve y.dışı fuarların tespiti, maliyet analizi, katılımcıların tesbiti ve rakiplerin süre-alan analizi</t>
    </r>
  </si>
  <si>
    <t>Ticaret fuarı
(Online - fiziki)</t>
  </si>
  <si>
    <t>Trademap verilerinin (….. yılı) gözden geçirilmesi</t>
  </si>
  <si>
    <t>İthal edilen ürünlerin GTİP'lerinin araştırılması ve Türkiye Gümrük vergilerinin tespit edilmesi</t>
  </si>
  <si>
    <t>16.3</t>
  </si>
  <si>
    <t>Yeni seçilecek gümrük firması için aranacak yetkinlik ve özellikler neler olmalıdır ?</t>
  </si>
  <si>
    <t xml:space="preserve">İhracat alacağının tahsil edilemediği veya gecikmesine neden olan bir durum oluşmuş ise tahsilatın sağlanması için yapılan faaliyetlerin analizi </t>
  </si>
  <si>
    <t>7.8</t>
  </si>
  <si>
    <t>Eski İthalat sözleşmelerinin incelenmesi ve maddeler üzerinde analiz</t>
  </si>
  <si>
    <t>Dahilde işleme rejimi açısından mevcut iş kolunun avantaj ve dezavantajlarının incelenmesi, mevcutta olup olmadığının araştırılması</t>
  </si>
  <si>
    <t>Hariçte işleme rejimi açısından mevcut iş kolunun avantaj ve dezavantajlarının incelenmesi, mevcutta olup olmadığının araştırılması</t>
  </si>
  <si>
    <t>Transit Ticaret söz konusu ise transit ticarette karşılaşılan zorlukların incelenmesi</t>
  </si>
  <si>
    <t>16.4</t>
  </si>
  <si>
    <t>17.3</t>
  </si>
  <si>
    <t>İhracat pazarlarındaki gümrük vergilerinin veya gümrük vergisi dışındaki engellerin firmanın ihracatına etkisinin araştırılması</t>
  </si>
  <si>
    <t>Anti-damping vs.</t>
  </si>
  <si>
    <t>12.16</t>
  </si>
  <si>
    <t>Firmanın ihracatına yönelik engeller ve tehditlerin ne olduğunun araştırılması (İç ve Dış etkiler göz önüne alınarak)</t>
  </si>
  <si>
    <t>İhracat yapılan ülkeler ile Türkiye arasındaki Ticari anlaşmalar ve bunların ihracata katkısı veya dez avantajlarının incelenmesi</t>
  </si>
  <si>
    <t>12.17</t>
  </si>
  <si>
    <t>1.15</t>
  </si>
  <si>
    <t>16.5</t>
  </si>
  <si>
    <t>Tedarik zinciri yönetimi faaliyetlerinin genel hatlarının incelenmesi</t>
  </si>
  <si>
    <t>1.17</t>
  </si>
  <si>
    <t>1.18</t>
  </si>
  <si>
    <t>1.19</t>
  </si>
  <si>
    <t>Gümrük süreçlerinin iş akış şemasının oluşturulması</t>
  </si>
  <si>
    <t>17.4</t>
  </si>
  <si>
    <t>İthalat süreçleri ile ilgili öneriler</t>
  </si>
  <si>
    <t>Lojistik süreçleri ile ilgili öneriler</t>
  </si>
  <si>
    <t>14.9</t>
  </si>
  <si>
    <t>14.10</t>
  </si>
  <si>
    <t>1.20</t>
  </si>
  <si>
    <t>Tedarik edilen hammaddeler ve ürünler için yeni tedarikçi arayış faaliyetlerinin incelenmesi</t>
  </si>
  <si>
    <t>16.6</t>
  </si>
  <si>
    <t>Eski tedarik tekliflerinin incelenmesi ve genel hatları ile bilgi alınması</t>
  </si>
  <si>
    <t>16.7</t>
  </si>
  <si>
    <t>16.8</t>
  </si>
  <si>
    <t>İthal edilen ürünlerde karşılaşılan sıkıntıların ve süreci incelenmesi</t>
  </si>
  <si>
    <t>1.16
1.19
2.10</t>
  </si>
  <si>
    <t>İthal edilen ürünler ile ilgili kullanılan belgelerin araştırılması</t>
  </si>
  <si>
    <t>16.9</t>
  </si>
  <si>
    <t>2.11</t>
  </si>
  <si>
    <t>1.18
3.3</t>
  </si>
  <si>
    <t>3.9
3.11</t>
  </si>
  <si>
    <t>Turquality programının araştırılması ve firmanın uygunluğun değerlendirilmesi</t>
  </si>
  <si>
    <t>2.8</t>
  </si>
  <si>
    <t>3.5
3.13</t>
  </si>
  <si>
    <t>Y.Dışı rakip firmaların taranması ve karşılaştırma faaliyetleri</t>
  </si>
  <si>
    <t>1.3 - 1.6
1.7 - 3.6
4.7</t>
  </si>
  <si>
    <t>14.11</t>
  </si>
  <si>
    <t>Finansal kaynaklar ile ilgili öneriler</t>
  </si>
  <si>
    <t>İhracatta karşılaşılan sıkıntıların ve sürecin incelenmesi</t>
  </si>
  <si>
    <t>2.9</t>
  </si>
  <si>
    <t>4.11</t>
  </si>
  <si>
    <t>4.8 - 4.9
4.10 - 4.12</t>
  </si>
  <si>
    <t>4.10
4.16</t>
  </si>
  <si>
    <t>Firma kültürünün ve organizasyon şemasının tanıtımı</t>
  </si>
  <si>
    <t>1.17
5.3</t>
  </si>
  <si>
    <t>1.17
5.4</t>
  </si>
  <si>
    <t xml:space="preserve">1.9 - 5.11
</t>
  </si>
  <si>
    <t>3.1 - 5.13
5.17</t>
  </si>
  <si>
    <t>3.10 - 3.14
3.15 - 5.18</t>
  </si>
  <si>
    <t>3.10 - 5.18</t>
  </si>
  <si>
    <t>Firmanın ve ürünün sahip olduğu kalite belgeleri ve standart belgelerin incelenmesi</t>
  </si>
  <si>
    <t>5.26</t>
  </si>
  <si>
    <t>5.30</t>
  </si>
  <si>
    <t>5.15 - 5.30</t>
  </si>
  <si>
    <t>1.1 - 5.1
5.2 - 5.10
5.22 - 5.23
5.24 - 5.25
5.28 - 5.29
5.31</t>
  </si>
  <si>
    <t>1.16 - 2.1
2.2 - 2.3
6.2</t>
  </si>
  <si>
    <t>2.6 - 6.2</t>
  </si>
  <si>
    <t>16.10</t>
  </si>
  <si>
    <t>Tedarikçi seçme (belirleme) ve performans ölçme kriterlerinin gözden geçirilmesi ve incelenmesi</t>
  </si>
  <si>
    <t>2.4 - 6.9</t>
  </si>
  <si>
    <t>2.9 - 2.12
4.11 - 6.10</t>
  </si>
  <si>
    <t>1.16
2.2 - 2.5
2.7 - 2.8 
6.2 - 6.3
6.4 - 6.5
6.7 - 6.8
6.12 - 6.13
6.15 - 6.16
6.17 - 6.18</t>
  </si>
  <si>
    <t>6.20</t>
  </si>
  <si>
    <t>1.4 - 5.12
6.21</t>
  </si>
  <si>
    <t>1.4 - 6.22</t>
  </si>
  <si>
    <t>1.14 - 1.18
5.27 - 6.23</t>
  </si>
  <si>
    <t>3.2 - 6.1
6.24</t>
  </si>
  <si>
    <t>6.11 - 6.19
6.25</t>
  </si>
  <si>
    <t>1.14
6.23</t>
  </si>
  <si>
    <t>Opsiyon
(1 - 2 - 3)</t>
  </si>
  <si>
    <t>8.5</t>
  </si>
  <si>
    <t>5.Hafta</t>
  </si>
  <si>
    <t>6.Hafta</t>
  </si>
  <si>
    <t>7.Hafta</t>
  </si>
  <si>
    <t>8.Hafta</t>
  </si>
  <si>
    <t>9.Hafta</t>
  </si>
  <si>
    <t>10.Hafta</t>
  </si>
  <si>
    <t>11.Hafta</t>
  </si>
  <si>
    <t>12.Hafta</t>
  </si>
  <si>
    <t>13.Hafta</t>
  </si>
  <si>
    <t>14.Hafta</t>
  </si>
  <si>
    <t>15.Hafta</t>
  </si>
  <si>
    <t>16.Hafta</t>
  </si>
  <si>
    <t>18.5</t>
  </si>
  <si>
    <t>Firma, ihracat yaptığı ülkede marka patent hakkı mevcut mu ? Marka patent hakkı olmaması halinde karşılaşabileceği riskler nelerdir ? Raporlayınız</t>
  </si>
  <si>
    <t>E-Ticaret sitesi içeriği için görsel ve metin hazırlıkları (…. dilde -İngilizce-Almanca-Fransızca -bölgeye, ülkeye, kültüre göre dil seçimi- )</t>
  </si>
  <si>
    <t>Ülkelere göre E-İhracat Pazar yerlerinin araştırılması, koşullarının belirlenmesi</t>
  </si>
  <si>
    <t>…. adet Lisan (Türkçe + ….) Dijital katalog çalışması</t>
  </si>
  <si>
    <t>Önceki yıllara ait "sektörel" İhracat çalıştay raporlarının araştırılması</t>
  </si>
  <si>
    <t>…… ülkesindeki hedef müşterilerin tespit edilmesi çalışmaları (Ticaret Müşaviği taraması)</t>
  </si>
  <si>
    <t>…… ülkesindeki hedef müşterilerinin tespit edilmesi çalışmaları (Ticaret Müşavirliği taraması)</t>
  </si>
  <si>
    <t>Y.Dışındaki "sektörel" Türk firmalarının tespiti ve temas kurulması</t>
  </si>
  <si>
    <t>Induction, Orientation and Socialisation - YouTube</t>
  </si>
  <si>
    <t>5 Must-Do’s for Employee Onboarding - YouTube</t>
  </si>
  <si>
    <t>https://youtu.be/7sLtu_qzkNQ</t>
  </si>
  <si>
    <t>Staj değerlendirme raporunun gözden geçirilmesi ve hazırlanması</t>
  </si>
  <si>
    <t>Sunum Teknikleri - YouTube</t>
  </si>
  <si>
    <t>50 PHRASES IN BUSINESS ENGLISH - YouTube</t>
  </si>
  <si>
    <t>Excelde Raporlama Teknikleri - YouTube</t>
  </si>
  <si>
    <t>Şirketin sosyal medya mecralarına entegrasyonu va faaliyetlerinin incelenmesi</t>
  </si>
  <si>
    <t>…....... ülkesine numune gönderimine alternatif kargo yollarının bulunması ve fiyat tekliflerinin alınması</t>
  </si>
  <si>
    <t>…....... ülkesine tam yük karayolu lojistik firmalarının taranması ve tespiti</t>
  </si>
  <si>
    <t>…....... ülkesine tam yük denizyolu lojistik firmalarının taranması ve tespiti</t>
  </si>
  <si>
    <t>…....... ülkesine tren yolu lojistik firmalarının taranması ve tespiti</t>
  </si>
  <si>
    <t>…....... ülkesine hava yolu lojistik firmalarının taranması ve tespiti</t>
  </si>
  <si>
    <t>…....... ülkesine parsiyel yükleme kara, deniz, tren, hava yolu alternatfilerinin taranması</t>
  </si>
  <si>
    <t>6.8</t>
  </si>
  <si>
    <t>Lojistik planlama ve süreçlerinin takibi</t>
  </si>
  <si>
    <t>Google Analiytics - Yadex Analitica üzerinden faaliyet izleme ve raporlama</t>
  </si>
  <si>
    <t>B2C Sitelerine abonelik ve ürünlerin sitelere yerleştirilmesinin araştırılması</t>
  </si>
  <si>
    <t>İngilizce sunum dosyasının gözden geçirilmesi (tr ve diğer dillerdeki versiyonlarının karşılaştırılması)</t>
  </si>
  <si>
    <t>….. ve ….. hedef Pazar ülkelerindeki "sektörel" ihracatçıdan talep ettiği belgelerin tespiti</t>
  </si>
  <si>
    <t>GÜNLÜK GÖREV SAYISI</t>
  </si>
  <si>
    <t>(4)</t>
  </si>
  <si>
    <t>(5)</t>
  </si>
  <si>
    <t>(6)</t>
  </si>
  <si>
    <t>(7)</t>
  </si>
  <si>
    <t>Excel'de Formüller ve Fonksiyonlar (Temel Seviye) - YouTube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</si>
</sst>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m"/>
    <numFmt numFmtId="165" formatCode=";;;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trike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164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/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 inden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49" fontId="0" fillId="0" borderId="0" xfId="0" applyNumberFormat="1" applyAlignment="1">
      <alignment vertical="top"/>
    </xf>
    <xf numFmtId="49" fontId="0" fillId="0" borderId="0" xfId="0" applyNumberForma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49" fontId="0" fillId="0" borderId="0" xfId="0" applyNumberFormat="1" applyBorder="1" applyAlignment="1">
      <alignment horizontal="right"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ill="1" applyBorder="1" applyAlignment="1">
      <alignment horizontal="right" vertical="top"/>
    </xf>
    <xf numFmtId="49" fontId="0" fillId="0" borderId="0" xfId="0" applyNumberFormat="1" applyFill="1" applyBorder="1" applyAlignment="1">
      <alignment vertical="top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49" fontId="0" fillId="0" borderId="0" xfId="0" quotePrefix="1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vertical="top"/>
    </xf>
    <xf numFmtId="0" fontId="0" fillId="0" borderId="0" xfId="0" quotePrefix="1" applyAlignment="1">
      <alignment vertical="top" wrapText="1"/>
    </xf>
    <xf numFmtId="49" fontId="10" fillId="0" borderId="0" xfId="0" applyNumberFormat="1" applyFont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0" fillId="0" borderId="0" xfId="0" quotePrefix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Alignment="1">
      <alignment horizontal="center" vertical="top"/>
    </xf>
    <xf numFmtId="0" fontId="11" fillId="0" borderId="0" xfId="1" applyAlignment="1">
      <alignment wrapText="1"/>
    </xf>
    <xf numFmtId="0" fontId="3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/>
    </xf>
    <xf numFmtId="0" fontId="11" fillId="0" borderId="0" xfId="1" applyBorder="1" applyAlignment="1">
      <alignment horizontal="left" vertical="center" wrapText="1"/>
    </xf>
    <xf numFmtId="0" fontId="3" fillId="0" borderId="0" xfId="0" applyFont="1" applyFill="1"/>
    <xf numFmtId="49" fontId="0" fillId="0" borderId="0" xfId="0" applyNumberFormat="1" applyFill="1"/>
    <xf numFmtId="0" fontId="11" fillId="0" borderId="0" xfId="1" quotePrefix="1" applyFill="1"/>
    <xf numFmtId="0" fontId="0" fillId="0" borderId="0" xfId="0" applyFont="1" applyFill="1" applyBorder="1" applyAlignment="1">
      <alignment horizontal="left" vertical="center"/>
    </xf>
    <xf numFmtId="0" fontId="11" fillId="0" borderId="0" xfId="1" applyFill="1"/>
    <xf numFmtId="0" fontId="0" fillId="0" borderId="0" xfId="0" applyFont="1" applyFill="1" applyBorder="1" applyAlignment="1">
      <alignment horizontal="left" wrapText="1" indent="1"/>
    </xf>
    <xf numFmtId="49" fontId="7" fillId="2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49" fontId="0" fillId="0" borderId="0" xfId="0" applyNumberFormat="1" applyFill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0" xfId="0" applyNumberForma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1" fillId="0" borderId="0" xfId="1"/>
    <xf numFmtId="165" fontId="0" fillId="3" borderId="13" xfId="0" applyNumberFormat="1" applyFill="1" applyBorder="1" applyAlignment="1">
      <alignment vertical="top"/>
    </xf>
    <xf numFmtId="165" fontId="0" fillId="3" borderId="8" xfId="0" applyNumberFormat="1" applyFill="1" applyBorder="1" applyAlignment="1">
      <alignment vertical="top"/>
    </xf>
    <xf numFmtId="165" fontId="0" fillId="3" borderId="9" xfId="0" applyNumberFormat="1" applyFill="1" applyBorder="1" applyAlignment="1">
      <alignment vertical="top"/>
    </xf>
    <xf numFmtId="165" fontId="0" fillId="3" borderId="10" xfId="0" applyNumberFormat="1" applyFill="1" applyBorder="1" applyAlignment="1">
      <alignment vertical="top"/>
    </xf>
    <xf numFmtId="165" fontId="0" fillId="3" borderId="11" xfId="0" applyNumberFormat="1" applyFill="1" applyBorder="1" applyAlignment="1">
      <alignment vertical="top"/>
    </xf>
    <xf numFmtId="165" fontId="0" fillId="3" borderId="12" xfId="0" applyNumberFormat="1" applyFill="1" applyBorder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right"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0" fontId="2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lnjiDJaoBKY" TargetMode="External"/><Relationship Id="rId2" Type="http://schemas.openxmlformats.org/officeDocument/2006/relationships/hyperlink" Target="https://www.youtube.com/watch?v=lYioOsb71rc" TargetMode="External"/><Relationship Id="rId1" Type="http://schemas.openxmlformats.org/officeDocument/2006/relationships/hyperlink" Target="https://www.youtube.com/watch?v=isR8rXPzPVg" TargetMode="External"/><Relationship Id="rId6" Type="http://schemas.openxmlformats.org/officeDocument/2006/relationships/hyperlink" Target="https://www.youtube.com/watch?v=Y3gwMBtqowQ" TargetMode="External"/><Relationship Id="rId5" Type="http://schemas.openxmlformats.org/officeDocument/2006/relationships/hyperlink" Target="https://www.youtube.com/watch?v=cXathRxOvQM&amp;t=34s" TargetMode="External"/><Relationship Id="rId4" Type="http://schemas.openxmlformats.org/officeDocument/2006/relationships/hyperlink" Target="https://www.youtube.com/watch?v=vkmAhUtoyD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97"/>
  <sheetViews>
    <sheetView workbookViewId="0">
      <selection activeCell="F19" sqref="F19"/>
    </sheetView>
  </sheetViews>
  <sheetFormatPr defaultColWidth="8.7109375" defaultRowHeight="15" x14ac:dyDescent="0.25"/>
  <cols>
    <col min="1" max="1" width="8.7109375" style="2"/>
    <col min="2" max="2" width="71.7109375" style="2" bestFit="1" customWidth="1"/>
    <col min="3" max="4" width="9.140625" style="2" customWidth="1"/>
    <col min="5" max="5" width="9.140625" style="82" customWidth="1"/>
    <col min="6" max="9" width="9.140625" style="2" customWidth="1"/>
    <col min="10" max="16384" width="8.7109375" style="2"/>
  </cols>
  <sheetData>
    <row r="3" spans="2:6" ht="18.75" x14ac:dyDescent="0.3">
      <c r="B3" s="81" t="s">
        <v>317</v>
      </c>
      <c r="D3" s="81" t="s">
        <v>321</v>
      </c>
    </row>
    <row r="5" spans="2:6" x14ac:dyDescent="0.25">
      <c r="B5" s="83" t="s">
        <v>298</v>
      </c>
      <c r="D5" s="84" t="str">
        <f>+"1- "&amp;ORYANTASYON&amp;" Eğitim Linkleri"&amp;" - search keywords : work orientation videos"</f>
        <v>1- ORYANTASYON Eğitim Linkleri - search keywords : work orientation videos</v>
      </c>
    </row>
    <row r="6" spans="2:6" x14ac:dyDescent="0.25">
      <c r="B6" s="85" t="s">
        <v>299</v>
      </c>
      <c r="E6" s="82" t="s">
        <v>318</v>
      </c>
      <c r="F6" s="108" t="s">
        <v>433</v>
      </c>
    </row>
    <row r="7" spans="2:6" x14ac:dyDescent="0.25">
      <c r="B7" s="85" t="s">
        <v>301</v>
      </c>
      <c r="E7" s="82" t="s">
        <v>319</v>
      </c>
      <c r="F7" s="108" t="s">
        <v>434</v>
      </c>
    </row>
    <row r="8" spans="2:6" x14ac:dyDescent="0.25">
      <c r="B8" s="85" t="s">
        <v>302</v>
      </c>
      <c r="E8" s="82" t="s">
        <v>320</v>
      </c>
      <c r="F8" s="85" t="s">
        <v>435</v>
      </c>
    </row>
    <row r="9" spans="2:6" x14ac:dyDescent="0.25">
      <c r="B9" s="85" t="s">
        <v>303</v>
      </c>
    </row>
    <row r="10" spans="2:6" x14ac:dyDescent="0.25">
      <c r="B10" s="85" t="s">
        <v>304</v>
      </c>
      <c r="D10" s="84" t="str">
        <f>+"2- "&amp;DEĞERLENDİRME_ve_RAPORLAMA_FAALİYETLERİ&amp;" Eğitim Linkleri"</f>
        <v>2- DEĞERLENDİRME ve RAPORLAMA FAALİYETLERİ Eğitim Linkleri</v>
      </c>
    </row>
    <row r="11" spans="2:6" x14ac:dyDescent="0.25">
      <c r="B11" s="85" t="s">
        <v>305</v>
      </c>
      <c r="E11" s="82" t="s">
        <v>318</v>
      </c>
      <c r="F11" s="108" t="s">
        <v>437</v>
      </c>
    </row>
    <row r="12" spans="2:6" x14ac:dyDescent="0.25">
      <c r="B12" s="85" t="s">
        <v>306</v>
      </c>
      <c r="E12" s="82" t="s">
        <v>319</v>
      </c>
    </row>
    <row r="13" spans="2:6" x14ac:dyDescent="0.25">
      <c r="B13" s="85" t="s">
        <v>307</v>
      </c>
      <c r="E13" s="82" t="s">
        <v>320</v>
      </c>
    </row>
    <row r="14" spans="2:6" x14ac:dyDescent="0.25">
      <c r="B14" s="85" t="s">
        <v>308</v>
      </c>
    </row>
    <row r="15" spans="2:6" x14ac:dyDescent="0.25">
      <c r="B15" s="85" t="s">
        <v>309</v>
      </c>
      <c r="D15" s="84" t="str">
        <f>+"3- "&amp;EĞİTİM_FAALİYETLERİ&amp;" Eğitim Linkleri"</f>
        <v>3- EĞİTİM FAALİYETLERİ Eğitim Linkleri</v>
      </c>
    </row>
    <row r="16" spans="2:6" x14ac:dyDescent="0.25">
      <c r="B16" s="85" t="s">
        <v>310</v>
      </c>
      <c r="E16" s="82" t="s">
        <v>318</v>
      </c>
      <c r="F16" s="108" t="s">
        <v>458</v>
      </c>
    </row>
    <row r="17" spans="2:6" x14ac:dyDescent="0.25">
      <c r="B17" s="85" t="s">
        <v>311</v>
      </c>
      <c r="E17" s="82" t="s">
        <v>319</v>
      </c>
      <c r="F17" s="108" t="s">
        <v>439</v>
      </c>
    </row>
    <row r="18" spans="2:6" x14ac:dyDescent="0.25">
      <c r="B18" s="85" t="s">
        <v>312</v>
      </c>
      <c r="E18" s="82" t="s">
        <v>320</v>
      </c>
      <c r="F18" s="108" t="s">
        <v>438</v>
      </c>
    </row>
    <row r="19" spans="2:6" x14ac:dyDescent="0.25">
      <c r="B19" s="85" t="s">
        <v>313</v>
      </c>
      <c r="E19" s="82" t="s">
        <v>454</v>
      </c>
      <c r="F19" s="108"/>
    </row>
    <row r="20" spans="2:6" x14ac:dyDescent="0.25">
      <c r="B20" s="85" t="s">
        <v>314</v>
      </c>
      <c r="E20" s="82" t="s">
        <v>455</v>
      </c>
      <c r="F20" s="108"/>
    </row>
    <row r="21" spans="2:6" x14ac:dyDescent="0.25">
      <c r="B21" s="85" t="s">
        <v>315</v>
      </c>
      <c r="E21" s="82" t="s">
        <v>456</v>
      </c>
      <c r="F21" s="108"/>
    </row>
    <row r="22" spans="2:6" x14ac:dyDescent="0.25">
      <c r="B22" s="85" t="s">
        <v>316</v>
      </c>
      <c r="E22" s="82" t="s">
        <v>457</v>
      </c>
      <c r="F22" s="108"/>
    </row>
    <row r="24" spans="2:6" x14ac:dyDescent="0.25">
      <c r="D24" s="84" t="str">
        <f>+"4- "&amp;WEB_SİTESİ_ve_SOSYAL_MEDYA_HESAPLARI_FAALİYETLERİ&amp;" Eğitim Linkleri"</f>
        <v>4- WEB SİTESİ ve SOSYAL MEDYA HESAPLARI FAALİYETLERİ Eğitim Linkleri</v>
      </c>
    </row>
    <row r="25" spans="2:6" x14ac:dyDescent="0.25">
      <c r="E25" s="82" t="s">
        <v>318</v>
      </c>
    </row>
    <row r="26" spans="2:6" x14ac:dyDescent="0.25">
      <c r="E26" s="82" t="s">
        <v>319</v>
      </c>
    </row>
    <row r="27" spans="2:6" x14ac:dyDescent="0.25">
      <c r="E27" s="82" t="s">
        <v>320</v>
      </c>
    </row>
    <row r="29" spans="2:6" x14ac:dyDescent="0.25">
      <c r="D29" s="84" t="str">
        <f>+"5- "&amp;MEVCUT_İHRACAT_PAZARLAMASI_FAALİYETLERİ_ve_YENİ_PAZAR_DENEMESİ&amp;" Eğitim Linkleri"</f>
        <v>5- MEVCUT İHRACAT PAZARLAMASI FAALİYETLERİ
ve YENİ PAZAR DENEMESİ Eğitim Linkleri</v>
      </c>
    </row>
    <row r="30" spans="2:6" x14ac:dyDescent="0.25">
      <c r="E30" s="82" t="s">
        <v>318</v>
      </c>
    </row>
    <row r="31" spans="2:6" x14ac:dyDescent="0.25">
      <c r="E31" s="82" t="s">
        <v>319</v>
      </c>
    </row>
    <row r="32" spans="2:6" x14ac:dyDescent="0.25">
      <c r="E32" s="82" t="s">
        <v>320</v>
      </c>
    </row>
    <row r="34" spans="4:5" x14ac:dyDescent="0.25">
      <c r="D34" s="84" t="str">
        <f>+"6- "&amp;LOJİSTİK_ve_KARGOLAMA_FAALİYETLERİ&amp;" Eğitim Linkleri"</f>
        <v>6- LOJİSTİK ve KARGOLAMA FAALİYETLERİ Eğitim Linkleri</v>
      </c>
    </row>
    <row r="35" spans="4:5" x14ac:dyDescent="0.25">
      <c r="E35" s="82" t="s">
        <v>318</v>
      </c>
    </row>
    <row r="36" spans="4:5" x14ac:dyDescent="0.25">
      <c r="E36" s="82" t="s">
        <v>319</v>
      </c>
    </row>
    <row r="37" spans="4:5" x14ac:dyDescent="0.25">
      <c r="E37" s="82" t="s">
        <v>320</v>
      </c>
    </row>
    <row r="39" spans="4:5" x14ac:dyDescent="0.25">
      <c r="D39" s="84" t="str">
        <f>+"7- "&amp;FİNANSMAN_ve_SİGORTA___DIŞ_TİC.MUHASEBESİ&amp;" Eğitim Linkleri"</f>
        <v>7- FİNANSMAN ve SİGORTA - DIŞ TİC.MUHASEBESİ Eğitim Linkleri</v>
      </c>
    </row>
    <row r="40" spans="4:5" x14ac:dyDescent="0.25">
      <c r="E40" s="82" t="s">
        <v>318</v>
      </c>
    </row>
    <row r="41" spans="4:5" x14ac:dyDescent="0.25">
      <c r="E41" s="82" t="s">
        <v>319</v>
      </c>
    </row>
    <row r="42" spans="4:5" x14ac:dyDescent="0.25">
      <c r="E42" s="82" t="s">
        <v>320</v>
      </c>
    </row>
    <row r="44" spans="4:5" x14ac:dyDescent="0.25">
      <c r="D44" s="84" t="str">
        <f>+"8- "&amp;E_TİCARET___E_İHRACAT_FAALİYETLERİ&amp;" Eğitim Linkleri"</f>
        <v>8- E-TİCARET / E-İHRACAT FAALİYETLERİ Eğitim Linkleri</v>
      </c>
    </row>
    <row r="45" spans="4:5" x14ac:dyDescent="0.25">
      <c r="E45" s="82" t="s">
        <v>318</v>
      </c>
    </row>
    <row r="46" spans="4:5" x14ac:dyDescent="0.25">
      <c r="E46" s="82" t="s">
        <v>319</v>
      </c>
    </row>
    <row r="47" spans="4:5" x14ac:dyDescent="0.25">
      <c r="E47" s="82" t="s">
        <v>320</v>
      </c>
    </row>
    <row r="49" spans="4:5" x14ac:dyDescent="0.25">
      <c r="D49" s="84" t="str">
        <f>+"9- "&amp;B2B_ve_B2C_ÇALIŞMALARI&amp;" Eğitim Linkleri"</f>
        <v>9- B2B ve B2C ÇALIŞMALARI Eğitim Linkleri</v>
      </c>
    </row>
    <row r="50" spans="4:5" x14ac:dyDescent="0.25">
      <c r="E50" s="82" t="s">
        <v>318</v>
      </c>
    </row>
    <row r="51" spans="4:5" x14ac:dyDescent="0.25">
      <c r="E51" s="82" t="s">
        <v>319</v>
      </c>
    </row>
    <row r="52" spans="4:5" x14ac:dyDescent="0.25">
      <c r="E52" s="82" t="s">
        <v>320</v>
      </c>
    </row>
    <row r="54" spans="4:5" x14ac:dyDescent="0.25">
      <c r="D54" s="84" t="str">
        <f>+"10- "&amp;İHRACAT_İÇİN_GEREKLİ_DOKÜMANTASYON_ve_ÜRÜN_HAZIRLIĞI_FAALİYETLERİ&amp;" Eğitim Linkleri"</f>
        <v>10- İHRACAT İÇİN GEREKLİ DOKÜMANTASYON ve ÜRÜN HAZIRLIĞI FAALİYETLERİ Eğitim Linkleri</v>
      </c>
    </row>
    <row r="55" spans="4:5" x14ac:dyDescent="0.25">
      <c r="E55" s="82" t="s">
        <v>318</v>
      </c>
    </row>
    <row r="56" spans="4:5" x14ac:dyDescent="0.25">
      <c r="E56" s="82" t="s">
        <v>319</v>
      </c>
    </row>
    <row r="57" spans="4:5" x14ac:dyDescent="0.25">
      <c r="E57" s="82" t="s">
        <v>320</v>
      </c>
    </row>
    <row r="59" spans="4:5" x14ac:dyDescent="0.25">
      <c r="D59" s="84" t="str">
        <f>+"11- "&amp;Y.İÇİ_ve_Y.DIŞI_FUAR_ÇALIŞMALARI&amp;" Eğitim Linkleri"</f>
        <v>11- Y.İÇİ ve Y.DIŞI FUAR ÇALIŞMALARI Eğitim Linkleri</v>
      </c>
    </row>
    <row r="60" spans="4:5" x14ac:dyDescent="0.25">
      <c r="E60" s="82" t="s">
        <v>318</v>
      </c>
    </row>
    <row r="61" spans="4:5" x14ac:dyDescent="0.25">
      <c r="E61" s="82" t="s">
        <v>319</v>
      </c>
    </row>
    <row r="62" spans="4:5" x14ac:dyDescent="0.25">
      <c r="E62" s="82" t="s">
        <v>320</v>
      </c>
    </row>
    <row r="64" spans="4:5" x14ac:dyDescent="0.25">
      <c r="D64" s="84" t="str">
        <f>+"12- "&amp;ARAŞTIRMA_ve_İŞ_GELİŞTİRME_FAALİYETLERİ&amp;" Eğitim Linkleri"</f>
        <v>12- ARAŞTIRMA ve İŞ GELİŞTİRME FAALİYETLERİ Eğitim Linkleri</v>
      </c>
    </row>
    <row r="65" spans="4:5" x14ac:dyDescent="0.25">
      <c r="E65" s="82" t="s">
        <v>318</v>
      </c>
    </row>
    <row r="66" spans="4:5" x14ac:dyDescent="0.25">
      <c r="E66" s="82" t="s">
        <v>319</v>
      </c>
    </row>
    <row r="67" spans="4:5" x14ac:dyDescent="0.25">
      <c r="E67" s="82" t="s">
        <v>320</v>
      </c>
    </row>
    <row r="69" spans="4:5" x14ac:dyDescent="0.25">
      <c r="D69" s="84" t="str">
        <f>+"13- "&amp;BİLGİLENDİRME_MESAJLARI_ve_MAİLLER&amp;" Eğitim Linkleri"</f>
        <v>13- BİLGİLENDİRME MESAJLARI ve MAİLLER Eğitim Linkleri</v>
      </c>
    </row>
    <row r="70" spans="4:5" x14ac:dyDescent="0.25">
      <c r="E70" s="82" t="s">
        <v>318</v>
      </c>
    </row>
    <row r="71" spans="4:5" x14ac:dyDescent="0.25">
      <c r="E71" s="82" t="s">
        <v>319</v>
      </c>
    </row>
    <row r="72" spans="4:5" x14ac:dyDescent="0.25">
      <c r="E72" s="82" t="s">
        <v>320</v>
      </c>
    </row>
    <row r="74" spans="4:5" x14ac:dyDescent="0.25">
      <c r="D74" s="84" t="str">
        <f>+"14- "&amp;ÖNERİLER&amp;" Eğitim Linkleri"</f>
        <v>14- ÖNERİLER   Eğitim Linkleri</v>
      </c>
    </row>
    <row r="75" spans="4:5" x14ac:dyDescent="0.25">
      <c r="E75" s="82" t="s">
        <v>318</v>
      </c>
    </row>
    <row r="76" spans="4:5" x14ac:dyDescent="0.25">
      <c r="E76" s="82" t="s">
        <v>319</v>
      </c>
    </row>
    <row r="77" spans="4:5" x14ac:dyDescent="0.25">
      <c r="E77" s="82" t="s">
        <v>320</v>
      </c>
    </row>
    <row r="79" spans="4:5" x14ac:dyDescent="0.25">
      <c r="D79" s="84" t="str">
        <f>+"15- "&amp;STAJ_DÖNEMİNDE_SPONTAN_GELİŞEN_GÖREVLER&amp;" Eğitim Linkleri"</f>
        <v>15- STAJ DÖNEMİNDE SPONTAN GELİŞEN GÖREVLER Eğitim Linkleri</v>
      </c>
    </row>
    <row r="80" spans="4:5" x14ac:dyDescent="0.25">
      <c r="E80" s="82" t="s">
        <v>318</v>
      </c>
    </row>
    <row r="81" spans="4:5" x14ac:dyDescent="0.25">
      <c r="E81" s="82" t="s">
        <v>319</v>
      </c>
    </row>
    <row r="82" spans="4:5" x14ac:dyDescent="0.25">
      <c r="E82" s="82" t="s">
        <v>320</v>
      </c>
    </row>
    <row r="84" spans="4:5" x14ac:dyDescent="0.25">
      <c r="D84" s="84" t="str">
        <f>+"16- "&amp;İTHALAT_FAALİYETLERİ&amp;" Eğitim Linkleri"</f>
        <v>16- İTHALAT FAALİYETLERİ Eğitim Linkleri</v>
      </c>
    </row>
    <row r="85" spans="4:5" x14ac:dyDescent="0.25">
      <c r="E85" s="82" t="s">
        <v>318</v>
      </c>
    </row>
    <row r="86" spans="4:5" x14ac:dyDescent="0.25">
      <c r="E86" s="82" t="s">
        <v>319</v>
      </c>
    </row>
    <row r="87" spans="4:5" x14ac:dyDescent="0.25">
      <c r="E87" s="82" t="s">
        <v>320</v>
      </c>
    </row>
    <row r="89" spans="4:5" x14ac:dyDescent="0.25">
      <c r="D89" s="84" t="str">
        <f>+"17- "&amp;GÜMRÜK_FAALİYETLERİ&amp;" Eğitim Linkleri"</f>
        <v>17- GÜMRÜK FAALİYETLERİ Eğitim Linkleri</v>
      </c>
    </row>
    <row r="90" spans="4:5" x14ac:dyDescent="0.25">
      <c r="E90" s="82" t="s">
        <v>318</v>
      </c>
    </row>
    <row r="91" spans="4:5" x14ac:dyDescent="0.25">
      <c r="E91" s="82" t="s">
        <v>319</v>
      </c>
    </row>
    <row r="92" spans="4:5" x14ac:dyDescent="0.25">
      <c r="E92" s="82" t="s">
        <v>320</v>
      </c>
    </row>
    <row r="94" spans="4:5" x14ac:dyDescent="0.25">
      <c r="D94" s="84" t="str">
        <f>+"18- "&amp;HUKUKSAL_FAALİYETLER&amp;" Eğitim Linkleri"</f>
        <v>18- HUKUKSAL FAALİYETLER Eğitim Linkleri</v>
      </c>
    </row>
    <row r="95" spans="4:5" x14ac:dyDescent="0.25">
      <c r="E95" s="82" t="s">
        <v>318</v>
      </c>
    </row>
    <row r="96" spans="4:5" x14ac:dyDescent="0.25">
      <c r="E96" s="82" t="s">
        <v>319</v>
      </c>
    </row>
    <row r="97" spans="5:5" x14ac:dyDescent="0.25">
      <c r="E97" s="82" t="s">
        <v>320</v>
      </c>
    </row>
  </sheetData>
  <hyperlinks>
    <hyperlink ref="B5" location="ORYANTASYON" display="1- ORYANTASYON"/>
    <hyperlink ref="B6" location="DEĞERLENDİRME_ve_RAPORLAMA_FAALİYETLERİ" display="2- DEĞERLENDİRME_ve_RAPORLAMA_FAALİYETLERİ"/>
    <hyperlink ref="B7" location="EĞİTİM_FAALİYETLERİ" display="3- EĞİTİM_FAALİYETLERİ"/>
    <hyperlink ref="B8" location="WEB_SİTESİ_ve_SOSYAL_MEDYA_HESAPLARI_FAALİYETLERİ" display="4- WEB_SİTESİ_ve_SOSYAL_MEDYA_HESAPLARI_FAALİYETLERİ"/>
    <hyperlink ref="B9" location="MEVCUT_İHRACAT_PAZARLAMASI_FAALİYETLERİ_ve_YENİ_PAZAR_DENEMESİ" display="5- MEVCUT_İHRACAT_PAZARLAMASI_FAALİYETLERİ_ve_YENİ_PAZAR_DENEMESİ"/>
    <hyperlink ref="B10" location="LOJİSTİK_ve_KARGOLAMA_FAALİYETLERİ" display="6- LOJİSTİK_ve_KARGOLAMA_FAALİYETLERİ"/>
    <hyperlink ref="B11" location="FİNANSMAN_ve_SİGORTA___DIŞ_TİC.MUHASEBESİ" display="7- FİNANSMAN_ve_SİGORTA___DIŞ_TİC.MUHASEBESİ"/>
    <hyperlink ref="B12" location="E_TİCARET___E_İHRACAT_FAALİYETLERİ" display="8- E_TİCARET___E_İHRACAT_FAALİYETLERİ"/>
    <hyperlink ref="B13" location="B2B_ve_B2C_ÇALIŞMALARI" display="9- B2B_ve_B2C_ÇALIŞMALARI"/>
    <hyperlink ref="B14" location="İHRACAT_İÇİN_GEREKLİ_DOKÜMANTASYON_ve_ÜRÜN_HAZIRLIĞI_FAALİYETLERİ" display="10- İHRACAT_İÇİN_GEREKLİ_DOKÜMANTASYON_ve_ÜRÜN_HAZIRLIĞI_FAALİYETLERİ"/>
    <hyperlink ref="B15" location="Y.İÇİ_ve_Y.DIŞI_FUAR_ÇALIŞMALARI" display="11- Y.İÇİ_ve_Y.DIŞI_FUAR_ÇALIŞMALARI"/>
    <hyperlink ref="B16" location="ARAŞTIRMA_ve_İŞ_GELİŞTİRME_FAALİYETLERİ" display="12- ARAŞTIRMA_ve_İŞ_GELİŞTİRME_FAALİYETLERİ"/>
    <hyperlink ref="B17" location="BİLGİLENDİRME_MESAJLARI_ve_MAİLLER" display="13- BİLGİLENDİRME_MESAJLARI_ve_MAİLLER"/>
    <hyperlink ref="B18" location="ÖNERİLER" display="14- ÖNERİLER"/>
    <hyperlink ref="B19" location="STAJ_DÖNEMİNDE_SPONTAN_GELİŞEN_GÖREVLER" display="15- STAJ_DÖNEMİNDE_SPONTAN_GELİŞEN_GÖREVLER"/>
    <hyperlink ref="B20" location="İTHALAT_FAALİYETLERİ" display="16- İTHALAT_FAALİYETLERİ"/>
    <hyperlink ref="B21" location="GÜMRÜK_FAALİYETLERİ" display="17- GÜMRÜK_FAALİYETLERİ"/>
    <hyperlink ref="B22" location="HUKUKSAL_FAALİYETLER" display="18- HUKUKSAL_FAALİYETLER"/>
    <hyperlink ref="F6" r:id="rId1" display="https://www.youtube.com/watch?v=isR8rXPzPVg"/>
    <hyperlink ref="F7" r:id="rId2" display="https://www.youtube.com/watch?v=lYioOsb71rc"/>
    <hyperlink ref="F11" r:id="rId3" display="https://www.youtube.com/watch?v=lnjiDJaoBKY"/>
    <hyperlink ref="F18" r:id="rId4" display="https://www.youtube.com/watch?v=vkmAhUtoyDw"/>
    <hyperlink ref="F17" r:id="rId5" display="https://www.youtube.com/watch?v=cXathRxOvQM&amp;t=34s"/>
    <hyperlink ref="F16" r:id="rId6" display="https://www.youtube.com/watch?v=Y3gwMBtqowQ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DG217"/>
  <sheetViews>
    <sheetView tabSelected="1" zoomScale="112" zoomScaleNormal="112" workbookViewId="0">
      <pane xSplit="5" ySplit="4" topLeftCell="F6" activePane="bottomRight" state="frozen"/>
      <selection pane="topRight" activeCell="B1" sqref="B1"/>
      <selection pane="bottomLeft" activeCell="A5" sqref="A5"/>
      <selection pane="bottomRight" activeCell="AB1" sqref="AB1:AB1048576"/>
    </sheetView>
  </sheetViews>
  <sheetFormatPr defaultRowHeight="15" outlineLevelRow="1" outlineLevelCol="1" x14ac:dyDescent="0.25"/>
  <cols>
    <col min="1" max="1" width="10.42578125" style="76" hidden="1" customWidth="1" outlineLevel="1"/>
    <col min="2" max="2" width="1.5703125" style="39" hidden="1" customWidth="1" outlineLevel="1"/>
    <col min="3" max="3" width="8.85546875" style="76" bestFit="1" customWidth="1" collapsed="1"/>
    <col min="4" max="4" width="1.5703125" style="39" customWidth="1"/>
    <col min="5" max="5" width="60.7109375" style="26" customWidth="1"/>
    <col min="6" max="6" width="1.5703125" style="4" customWidth="1"/>
    <col min="7" max="7" width="8" style="39" hidden="1" customWidth="1" outlineLevel="1"/>
    <col min="8" max="8" width="1.5703125" style="4" hidden="1" customWidth="1" outlineLevel="1"/>
    <col min="9" max="9" width="15.85546875" style="4" hidden="1" customWidth="1" outlineLevel="1"/>
    <col min="10" max="10" width="1.5703125" style="4" hidden="1" customWidth="1" outlineLevel="1"/>
    <col min="11" max="11" width="15.85546875" style="4" hidden="1" customWidth="1" outlineLevel="1"/>
    <col min="12" max="12" width="1.5703125" style="4" hidden="1" customWidth="1" outlineLevel="1"/>
    <col min="13" max="13" width="12.85546875" style="49" hidden="1" customWidth="1" outlineLevel="1"/>
    <col min="14" max="14" width="1.5703125" style="4" hidden="1" customWidth="1" outlineLevel="1"/>
    <col min="15" max="15" width="12.85546875" style="4" hidden="1" customWidth="1" outlineLevel="1"/>
    <col min="16" max="16" width="1.5703125" style="4" hidden="1" customWidth="1" outlineLevel="1"/>
    <col min="17" max="17" width="5.5703125" style="4" customWidth="1" collapsed="1"/>
    <col min="18" max="21" width="5.5703125" customWidth="1"/>
    <col min="22" max="22" width="1.5703125" customWidth="1"/>
    <col min="23" max="23" width="5.28515625" style="4" customWidth="1"/>
    <col min="24" max="27" width="5.28515625" customWidth="1"/>
    <col min="28" max="28" width="1.5703125" customWidth="1"/>
    <col min="29" max="33" width="5.28515625" customWidth="1"/>
    <col min="34" max="34" width="1.5703125" customWidth="1"/>
    <col min="35" max="39" width="5.28515625" customWidth="1"/>
    <col min="40" max="40" width="1.5703125" customWidth="1"/>
    <col min="41" max="45" width="5.28515625" customWidth="1"/>
    <col min="46" max="46" width="1.5703125" customWidth="1"/>
    <col min="47" max="51" width="5.28515625" customWidth="1"/>
    <col min="52" max="52" width="1.5703125" customWidth="1"/>
    <col min="53" max="57" width="5.28515625" customWidth="1"/>
    <col min="58" max="58" width="1.5703125" customWidth="1"/>
    <col min="59" max="63" width="5.28515625" customWidth="1"/>
    <col min="64" max="64" width="1.5703125" customWidth="1"/>
    <col min="65" max="69" width="5.28515625" customWidth="1"/>
    <col min="70" max="70" width="1.5703125" customWidth="1"/>
    <col min="71" max="75" width="5.28515625" customWidth="1"/>
    <col min="76" max="76" width="1.5703125" customWidth="1"/>
    <col min="77" max="81" width="5.28515625" customWidth="1"/>
    <col min="82" max="82" width="1.5703125" customWidth="1"/>
    <col min="83" max="87" width="5.28515625" customWidth="1"/>
    <col min="88" max="88" width="1.5703125" customWidth="1"/>
    <col min="89" max="93" width="5.28515625" customWidth="1"/>
    <col min="94" max="94" width="1.5703125" customWidth="1"/>
    <col min="95" max="99" width="5.28515625" customWidth="1"/>
    <col min="100" max="100" width="1.5703125" customWidth="1"/>
    <col min="101" max="105" width="5.28515625" customWidth="1"/>
    <col min="106" max="106" width="1.5703125" customWidth="1"/>
    <col min="107" max="111" width="5.28515625" customWidth="1"/>
  </cols>
  <sheetData>
    <row r="1" spans="1:111" hidden="1" outlineLevel="1" x14ac:dyDescent="0.25">
      <c r="E1" s="77" t="s">
        <v>300</v>
      </c>
    </row>
    <row r="2" spans="1:111" hidden="1" outlineLevel="1" x14ac:dyDescent="0.25">
      <c r="C2" s="105"/>
      <c r="Q2" s="28" t="s">
        <v>214</v>
      </c>
    </row>
    <row r="3" spans="1:111" ht="19.5" hidden="1" outlineLevel="1" thickBot="1" x14ac:dyDescent="0.3">
      <c r="B3" s="40"/>
      <c r="C3" s="90"/>
      <c r="D3" s="40"/>
      <c r="F3" s="15"/>
      <c r="G3" s="40"/>
      <c r="H3" s="15"/>
      <c r="I3" s="15"/>
      <c r="J3" s="15"/>
      <c r="K3" s="15"/>
      <c r="L3" s="15"/>
      <c r="M3" s="50"/>
      <c r="N3" s="15"/>
      <c r="O3" s="15"/>
      <c r="P3" s="15"/>
      <c r="Q3" s="9"/>
      <c r="R3" s="5"/>
      <c r="S3" s="5"/>
      <c r="T3" s="5"/>
      <c r="U3" s="5"/>
      <c r="V3" s="5"/>
      <c r="W3" s="9"/>
      <c r="X3" s="5"/>
      <c r="Y3" s="5"/>
      <c r="Z3" s="5"/>
      <c r="AA3" s="5"/>
    </row>
    <row r="4" spans="1:111" ht="47.25" customHeight="1" collapsed="1" x14ac:dyDescent="0.25">
      <c r="A4" s="87" t="s">
        <v>297</v>
      </c>
      <c r="B4" s="40"/>
      <c r="C4" s="93" t="s">
        <v>296</v>
      </c>
      <c r="D4" s="40"/>
      <c r="E4" s="47" t="s">
        <v>209</v>
      </c>
      <c r="F4" s="15"/>
      <c r="G4" s="46" t="s">
        <v>410</v>
      </c>
      <c r="H4" s="15"/>
      <c r="I4" s="46" t="s">
        <v>210</v>
      </c>
      <c r="J4" s="15"/>
      <c r="K4" s="46" t="s">
        <v>211</v>
      </c>
      <c r="L4" s="15"/>
      <c r="M4" s="48" t="s">
        <v>212</v>
      </c>
      <c r="N4" s="27"/>
      <c r="O4" s="46" t="s">
        <v>213</v>
      </c>
      <c r="P4" s="15"/>
      <c r="Q4" s="120" t="s">
        <v>0</v>
      </c>
      <c r="R4" s="121"/>
      <c r="S4" s="121"/>
      <c r="T4" s="121"/>
      <c r="U4" s="122"/>
      <c r="V4" s="1"/>
      <c r="W4" s="120" t="s">
        <v>1</v>
      </c>
      <c r="X4" s="121"/>
      <c r="Y4" s="121"/>
      <c r="Z4" s="121"/>
      <c r="AA4" s="122"/>
      <c r="AC4" s="120" t="s">
        <v>322</v>
      </c>
      <c r="AD4" s="121"/>
      <c r="AE4" s="121"/>
      <c r="AF4" s="121"/>
      <c r="AG4" s="122"/>
      <c r="AI4" s="120" t="s">
        <v>323</v>
      </c>
      <c r="AJ4" s="121"/>
      <c r="AK4" s="121"/>
      <c r="AL4" s="121"/>
      <c r="AM4" s="122"/>
      <c r="AO4" s="120" t="s">
        <v>412</v>
      </c>
      <c r="AP4" s="121"/>
      <c r="AQ4" s="121"/>
      <c r="AR4" s="121"/>
      <c r="AS4" s="122"/>
      <c r="AU4" s="120" t="s">
        <v>413</v>
      </c>
      <c r="AV4" s="121"/>
      <c r="AW4" s="121"/>
      <c r="AX4" s="121"/>
      <c r="AY4" s="122"/>
      <c r="BA4" s="120" t="s">
        <v>414</v>
      </c>
      <c r="BB4" s="121"/>
      <c r="BC4" s="121"/>
      <c r="BD4" s="121"/>
      <c r="BE4" s="122"/>
      <c r="BG4" s="120" t="s">
        <v>415</v>
      </c>
      <c r="BH4" s="121"/>
      <c r="BI4" s="121"/>
      <c r="BJ4" s="121"/>
      <c r="BK4" s="122"/>
      <c r="BM4" s="120" t="s">
        <v>416</v>
      </c>
      <c r="BN4" s="121"/>
      <c r="BO4" s="121"/>
      <c r="BP4" s="121"/>
      <c r="BQ4" s="122"/>
      <c r="BS4" s="120" t="s">
        <v>417</v>
      </c>
      <c r="BT4" s="121"/>
      <c r="BU4" s="121"/>
      <c r="BV4" s="121"/>
      <c r="BW4" s="122"/>
      <c r="BY4" s="120" t="s">
        <v>418</v>
      </c>
      <c r="BZ4" s="121"/>
      <c r="CA4" s="121"/>
      <c r="CB4" s="121"/>
      <c r="CC4" s="122"/>
      <c r="CE4" s="120" t="s">
        <v>419</v>
      </c>
      <c r="CF4" s="121"/>
      <c r="CG4" s="121"/>
      <c r="CH4" s="121"/>
      <c r="CI4" s="122"/>
      <c r="CK4" s="120" t="s">
        <v>420</v>
      </c>
      <c r="CL4" s="121"/>
      <c r="CM4" s="121"/>
      <c r="CN4" s="121"/>
      <c r="CO4" s="122"/>
      <c r="CQ4" s="120" t="s">
        <v>421</v>
      </c>
      <c r="CR4" s="121"/>
      <c r="CS4" s="121"/>
      <c r="CT4" s="121"/>
      <c r="CU4" s="122"/>
      <c r="CW4" s="120" t="s">
        <v>422</v>
      </c>
      <c r="CX4" s="121"/>
      <c r="CY4" s="121"/>
      <c r="CZ4" s="121"/>
      <c r="DA4" s="122"/>
      <c r="DC4" s="120" t="s">
        <v>423</v>
      </c>
      <c r="DD4" s="121"/>
      <c r="DE4" s="121"/>
      <c r="DF4" s="121"/>
      <c r="DG4" s="122"/>
    </row>
    <row r="5" spans="1:111" ht="18.75" x14ac:dyDescent="0.25">
      <c r="B5" s="40"/>
      <c r="C5" s="90"/>
      <c r="D5" s="40"/>
      <c r="E5" s="29"/>
      <c r="F5" s="15"/>
      <c r="G5" s="40"/>
      <c r="H5" s="15"/>
      <c r="I5" s="15"/>
      <c r="J5" s="15"/>
      <c r="K5" s="15"/>
      <c r="L5" s="15"/>
      <c r="M5" s="50"/>
      <c r="N5" s="15"/>
      <c r="O5" s="15"/>
      <c r="P5" s="15"/>
      <c r="Q5" s="23" t="s">
        <v>4</v>
      </c>
      <c r="R5" s="24" t="s">
        <v>5</v>
      </c>
      <c r="S5" s="24" t="s">
        <v>6</v>
      </c>
      <c r="T5" s="24" t="s">
        <v>7</v>
      </c>
      <c r="U5" s="25" t="s">
        <v>8</v>
      </c>
      <c r="V5" s="1"/>
      <c r="W5" s="23" t="s">
        <v>4</v>
      </c>
      <c r="X5" s="24" t="s">
        <v>5</v>
      </c>
      <c r="Y5" s="24" t="s">
        <v>6</v>
      </c>
      <c r="Z5" s="24" t="s">
        <v>7</v>
      </c>
      <c r="AA5" s="25" t="s">
        <v>8</v>
      </c>
      <c r="AC5" s="23" t="s">
        <v>4</v>
      </c>
      <c r="AD5" s="24" t="s">
        <v>5</v>
      </c>
      <c r="AE5" s="24" t="s">
        <v>6</v>
      </c>
      <c r="AF5" s="24" t="s">
        <v>7</v>
      </c>
      <c r="AG5" s="25" t="s">
        <v>8</v>
      </c>
      <c r="AI5" s="23" t="s">
        <v>4</v>
      </c>
      <c r="AJ5" s="24" t="s">
        <v>5</v>
      </c>
      <c r="AK5" s="24" t="s">
        <v>6</v>
      </c>
      <c r="AL5" s="24" t="s">
        <v>7</v>
      </c>
      <c r="AM5" s="25" t="s">
        <v>8</v>
      </c>
      <c r="AO5" s="23" t="s">
        <v>4</v>
      </c>
      <c r="AP5" s="24" t="s">
        <v>5</v>
      </c>
      <c r="AQ5" s="24" t="s">
        <v>6</v>
      </c>
      <c r="AR5" s="24" t="s">
        <v>7</v>
      </c>
      <c r="AS5" s="25" t="s">
        <v>8</v>
      </c>
      <c r="AU5" s="23" t="s">
        <v>4</v>
      </c>
      <c r="AV5" s="24" t="s">
        <v>5</v>
      </c>
      <c r="AW5" s="24" t="s">
        <v>6</v>
      </c>
      <c r="AX5" s="24" t="s">
        <v>7</v>
      </c>
      <c r="AY5" s="25" t="s">
        <v>8</v>
      </c>
      <c r="BA5" s="23" t="s">
        <v>4</v>
      </c>
      <c r="BB5" s="24" t="s">
        <v>5</v>
      </c>
      <c r="BC5" s="24" t="s">
        <v>6</v>
      </c>
      <c r="BD5" s="24" t="s">
        <v>7</v>
      </c>
      <c r="BE5" s="25" t="s">
        <v>8</v>
      </c>
      <c r="BG5" s="23" t="s">
        <v>4</v>
      </c>
      <c r="BH5" s="24" t="s">
        <v>5</v>
      </c>
      <c r="BI5" s="24" t="s">
        <v>6</v>
      </c>
      <c r="BJ5" s="24" t="s">
        <v>7</v>
      </c>
      <c r="BK5" s="25" t="s">
        <v>8</v>
      </c>
      <c r="BM5" s="23" t="s">
        <v>4</v>
      </c>
      <c r="BN5" s="24" t="s">
        <v>5</v>
      </c>
      <c r="BO5" s="24" t="s">
        <v>6</v>
      </c>
      <c r="BP5" s="24" t="s">
        <v>7</v>
      </c>
      <c r="BQ5" s="25" t="s">
        <v>8</v>
      </c>
      <c r="BS5" s="23" t="s">
        <v>4</v>
      </c>
      <c r="BT5" s="24" t="s">
        <v>5</v>
      </c>
      <c r="BU5" s="24" t="s">
        <v>6</v>
      </c>
      <c r="BV5" s="24" t="s">
        <v>7</v>
      </c>
      <c r="BW5" s="25" t="s">
        <v>8</v>
      </c>
      <c r="BY5" s="23" t="s">
        <v>4</v>
      </c>
      <c r="BZ5" s="24" t="s">
        <v>5</v>
      </c>
      <c r="CA5" s="24" t="s">
        <v>6</v>
      </c>
      <c r="CB5" s="24" t="s">
        <v>7</v>
      </c>
      <c r="CC5" s="25" t="s">
        <v>8</v>
      </c>
      <c r="CE5" s="23" t="s">
        <v>4</v>
      </c>
      <c r="CF5" s="24" t="s">
        <v>5</v>
      </c>
      <c r="CG5" s="24" t="s">
        <v>6</v>
      </c>
      <c r="CH5" s="24" t="s">
        <v>7</v>
      </c>
      <c r="CI5" s="25" t="s">
        <v>8</v>
      </c>
      <c r="CK5" s="23" t="s">
        <v>4</v>
      </c>
      <c r="CL5" s="24" t="s">
        <v>5</v>
      </c>
      <c r="CM5" s="24" t="s">
        <v>6</v>
      </c>
      <c r="CN5" s="24" t="s">
        <v>7</v>
      </c>
      <c r="CO5" s="25" t="s">
        <v>8</v>
      </c>
      <c r="CQ5" s="23" t="s">
        <v>4</v>
      </c>
      <c r="CR5" s="24" t="s">
        <v>5</v>
      </c>
      <c r="CS5" s="24" t="s">
        <v>6</v>
      </c>
      <c r="CT5" s="24" t="s">
        <v>7</v>
      </c>
      <c r="CU5" s="25" t="s">
        <v>8</v>
      </c>
      <c r="CW5" s="23" t="s">
        <v>4</v>
      </c>
      <c r="CX5" s="24" t="s">
        <v>5</v>
      </c>
      <c r="CY5" s="24" t="s">
        <v>6</v>
      </c>
      <c r="CZ5" s="24" t="s">
        <v>7</v>
      </c>
      <c r="DA5" s="25" t="s">
        <v>8</v>
      </c>
      <c r="DC5" s="23" t="s">
        <v>4</v>
      </c>
      <c r="DD5" s="24" t="s">
        <v>5</v>
      </c>
      <c r="DE5" s="24" t="s">
        <v>6</v>
      </c>
      <c r="DF5" s="24" t="s">
        <v>7</v>
      </c>
      <c r="DG5" s="25" t="s">
        <v>8</v>
      </c>
    </row>
    <row r="6" spans="1:111" s="2" customFormat="1" ht="18.75" x14ac:dyDescent="0.25">
      <c r="A6" s="88" t="s">
        <v>393</v>
      </c>
      <c r="B6" s="41"/>
      <c r="C6" s="91" t="s">
        <v>57</v>
      </c>
      <c r="D6" s="41"/>
      <c r="E6" s="29" t="s">
        <v>44</v>
      </c>
      <c r="F6" s="15"/>
      <c r="G6" s="41"/>
      <c r="H6" s="15"/>
      <c r="I6" s="15"/>
      <c r="J6" s="15"/>
      <c r="K6" s="15"/>
      <c r="L6" s="15"/>
      <c r="M6" s="50"/>
      <c r="N6" s="15"/>
      <c r="O6" s="15"/>
      <c r="P6" s="15"/>
      <c r="Q6" s="6">
        <v>44249</v>
      </c>
      <c r="R6" s="6">
        <f>+Q6+1</f>
        <v>44250</v>
      </c>
      <c r="S6" s="6">
        <f t="shared" ref="S6:U6" si="0">+R6+1</f>
        <v>44251</v>
      </c>
      <c r="T6" s="6">
        <f t="shared" si="0"/>
        <v>44252</v>
      </c>
      <c r="U6" s="6">
        <f t="shared" si="0"/>
        <v>44253</v>
      </c>
      <c r="V6" s="3"/>
      <c r="W6" s="6">
        <f>+U6+3</f>
        <v>44256</v>
      </c>
      <c r="X6" s="6">
        <f>+W6+1</f>
        <v>44257</v>
      </c>
      <c r="Y6" s="6">
        <f t="shared" ref="Y6:AA6" si="1">+X6+1</f>
        <v>44258</v>
      </c>
      <c r="Z6" s="6">
        <f t="shared" si="1"/>
        <v>44259</v>
      </c>
      <c r="AA6" s="6">
        <f t="shared" si="1"/>
        <v>44260</v>
      </c>
      <c r="AC6" s="6">
        <f>+AA6+3</f>
        <v>44263</v>
      </c>
      <c r="AD6" s="6">
        <f>+AC6+1</f>
        <v>44264</v>
      </c>
      <c r="AE6" s="6">
        <f t="shared" ref="AE6" si="2">+AD6+1</f>
        <v>44265</v>
      </c>
      <c r="AF6" s="6">
        <f t="shared" ref="AF6" si="3">+AE6+1</f>
        <v>44266</v>
      </c>
      <c r="AG6" s="6">
        <f t="shared" ref="AG6" si="4">+AF6+1</f>
        <v>44267</v>
      </c>
      <c r="AI6" s="6">
        <f>+AG6+3</f>
        <v>44270</v>
      </c>
      <c r="AJ6" s="6">
        <f>+AI6+1</f>
        <v>44271</v>
      </c>
      <c r="AK6" s="6">
        <f t="shared" ref="AK6" si="5">+AJ6+1</f>
        <v>44272</v>
      </c>
      <c r="AL6" s="6">
        <f t="shared" ref="AL6" si="6">+AK6+1</f>
        <v>44273</v>
      </c>
      <c r="AM6" s="6">
        <f t="shared" ref="AM6" si="7">+AL6+1</f>
        <v>44274</v>
      </c>
      <c r="AO6" s="6">
        <f t="shared" ref="AO6" si="8">+AM6+3</f>
        <v>44277</v>
      </c>
      <c r="AP6" s="6">
        <f t="shared" ref="AP6" si="9">+AO6+1</f>
        <v>44278</v>
      </c>
      <c r="AQ6" s="6">
        <f t="shared" ref="AQ6" si="10">+AP6+1</f>
        <v>44279</v>
      </c>
      <c r="AR6" s="6">
        <f t="shared" ref="AR6" si="11">+AQ6+1</f>
        <v>44280</v>
      </c>
      <c r="AS6" s="6">
        <f t="shared" ref="AS6" si="12">+AR6+1</f>
        <v>44281</v>
      </c>
      <c r="AU6" s="6">
        <f t="shared" ref="AU6" si="13">+AS6+3</f>
        <v>44284</v>
      </c>
      <c r="AV6" s="6">
        <f t="shared" ref="AV6" si="14">+AU6+1</f>
        <v>44285</v>
      </c>
      <c r="AW6" s="6">
        <f t="shared" ref="AW6" si="15">+AV6+1</f>
        <v>44286</v>
      </c>
      <c r="AX6" s="6">
        <f t="shared" ref="AX6" si="16">+AW6+1</f>
        <v>44287</v>
      </c>
      <c r="AY6" s="6">
        <f t="shared" ref="AY6" si="17">+AX6+1</f>
        <v>44288</v>
      </c>
      <c r="BA6" s="6">
        <f t="shared" ref="BA6" si="18">+AY6+3</f>
        <v>44291</v>
      </c>
      <c r="BB6" s="6">
        <f t="shared" ref="BB6" si="19">+BA6+1</f>
        <v>44292</v>
      </c>
      <c r="BC6" s="6">
        <f t="shared" ref="BC6" si="20">+BB6+1</f>
        <v>44293</v>
      </c>
      <c r="BD6" s="6">
        <f t="shared" ref="BD6" si="21">+BC6+1</f>
        <v>44294</v>
      </c>
      <c r="BE6" s="6">
        <f t="shared" ref="BE6" si="22">+BD6+1</f>
        <v>44295</v>
      </c>
      <c r="BG6" s="6">
        <f t="shared" ref="BG6" si="23">+BE6+3</f>
        <v>44298</v>
      </c>
      <c r="BH6" s="6">
        <f t="shared" ref="BH6" si="24">+BG6+1</f>
        <v>44299</v>
      </c>
      <c r="BI6" s="6">
        <f t="shared" ref="BI6" si="25">+BH6+1</f>
        <v>44300</v>
      </c>
      <c r="BJ6" s="6">
        <f t="shared" ref="BJ6" si="26">+BI6+1</f>
        <v>44301</v>
      </c>
      <c r="BK6" s="6">
        <f t="shared" ref="BK6" si="27">+BJ6+1</f>
        <v>44302</v>
      </c>
      <c r="BM6" s="6">
        <f t="shared" ref="BM6" si="28">+BK6+3</f>
        <v>44305</v>
      </c>
      <c r="BN6" s="6">
        <f t="shared" ref="BN6" si="29">+BM6+1</f>
        <v>44306</v>
      </c>
      <c r="BO6" s="6">
        <f t="shared" ref="BO6" si="30">+BN6+1</f>
        <v>44307</v>
      </c>
      <c r="BP6" s="6">
        <f t="shared" ref="BP6" si="31">+BO6+1</f>
        <v>44308</v>
      </c>
      <c r="BQ6" s="6">
        <f t="shared" ref="BQ6" si="32">+BP6+1</f>
        <v>44309</v>
      </c>
      <c r="BS6" s="6">
        <f t="shared" ref="BS6" si="33">+BQ6+3</f>
        <v>44312</v>
      </c>
      <c r="BT6" s="6">
        <f t="shared" ref="BT6" si="34">+BS6+1</f>
        <v>44313</v>
      </c>
      <c r="BU6" s="6">
        <f t="shared" ref="BU6" si="35">+BT6+1</f>
        <v>44314</v>
      </c>
      <c r="BV6" s="6">
        <f t="shared" ref="BV6" si="36">+BU6+1</f>
        <v>44315</v>
      </c>
      <c r="BW6" s="6">
        <f t="shared" ref="BW6" si="37">+BV6+1</f>
        <v>44316</v>
      </c>
      <c r="BY6" s="6">
        <f t="shared" ref="BY6" si="38">+BW6+3</f>
        <v>44319</v>
      </c>
      <c r="BZ6" s="6">
        <f t="shared" ref="BZ6" si="39">+BY6+1</f>
        <v>44320</v>
      </c>
      <c r="CA6" s="6">
        <f t="shared" ref="CA6" si="40">+BZ6+1</f>
        <v>44321</v>
      </c>
      <c r="CB6" s="6">
        <f t="shared" ref="CB6" si="41">+CA6+1</f>
        <v>44322</v>
      </c>
      <c r="CC6" s="6">
        <f t="shared" ref="CC6" si="42">+CB6+1</f>
        <v>44323</v>
      </c>
      <c r="CE6" s="6">
        <f t="shared" ref="CE6" si="43">+CC6+3</f>
        <v>44326</v>
      </c>
      <c r="CF6" s="6">
        <f t="shared" ref="CF6" si="44">+CE6+1</f>
        <v>44327</v>
      </c>
      <c r="CG6" s="6">
        <f t="shared" ref="CG6" si="45">+CF6+1</f>
        <v>44328</v>
      </c>
      <c r="CH6" s="6">
        <f t="shared" ref="CH6" si="46">+CG6+1</f>
        <v>44329</v>
      </c>
      <c r="CI6" s="6">
        <f t="shared" ref="CI6" si="47">+CH6+1</f>
        <v>44330</v>
      </c>
      <c r="CK6" s="6">
        <f t="shared" ref="CK6" si="48">+CI6+3</f>
        <v>44333</v>
      </c>
      <c r="CL6" s="6">
        <f t="shared" ref="CL6" si="49">+CK6+1</f>
        <v>44334</v>
      </c>
      <c r="CM6" s="6">
        <f t="shared" ref="CM6" si="50">+CL6+1</f>
        <v>44335</v>
      </c>
      <c r="CN6" s="6">
        <f t="shared" ref="CN6" si="51">+CM6+1</f>
        <v>44336</v>
      </c>
      <c r="CO6" s="6">
        <f t="shared" ref="CO6" si="52">+CN6+1</f>
        <v>44337</v>
      </c>
      <c r="CQ6" s="6">
        <f t="shared" ref="CQ6" si="53">+CO6+3</f>
        <v>44340</v>
      </c>
      <c r="CR6" s="6">
        <f t="shared" ref="CR6" si="54">+CQ6+1</f>
        <v>44341</v>
      </c>
      <c r="CS6" s="6">
        <f t="shared" ref="CS6" si="55">+CR6+1</f>
        <v>44342</v>
      </c>
      <c r="CT6" s="6">
        <f t="shared" ref="CT6" si="56">+CS6+1</f>
        <v>44343</v>
      </c>
      <c r="CU6" s="6">
        <f t="shared" ref="CU6" si="57">+CT6+1</f>
        <v>44344</v>
      </c>
      <c r="CW6" s="6">
        <f t="shared" ref="CW6" si="58">+CU6+3</f>
        <v>44347</v>
      </c>
      <c r="CX6" s="6">
        <f t="shared" ref="CX6" si="59">+CW6+1</f>
        <v>44348</v>
      </c>
      <c r="CY6" s="6">
        <f t="shared" ref="CY6" si="60">+CX6+1</f>
        <v>44349</v>
      </c>
      <c r="CZ6" s="6">
        <f t="shared" ref="CZ6" si="61">+CY6+1</f>
        <v>44350</v>
      </c>
      <c r="DA6" s="6">
        <f t="shared" ref="DA6" si="62">+CZ6+1</f>
        <v>44351</v>
      </c>
      <c r="DC6" s="6">
        <f t="shared" ref="DC6" si="63">+DA6+3</f>
        <v>44354</v>
      </c>
      <c r="DD6" s="6">
        <f t="shared" ref="DD6" si="64">+DC6+1</f>
        <v>44355</v>
      </c>
      <c r="DE6" s="6">
        <f t="shared" ref="DE6" si="65">+DD6+1</f>
        <v>44356</v>
      </c>
      <c r="DF6" s="6">
        <f t="shared" ref="DF6" si="66">+DE6+1</f>
        <v>44357</v>
      </c>
      <c r="DG6" s="6">
        <f t="shared" ref="DG6" si="67">+DF6+1</f>
        <v>44358</v>
      </c>
    </row>
    <row r="7" spans="1:111" s="2" customFormat="1" ht="18.75" x14ac:dyDescent="0.25">
      <c r="A7" s="88"/>
      <c r="B7" s="41"/>
      <c r="C7" s="91"/>
      <c r="D7" s="41"/>
      <c r="E7" s="80" t="str">
        <f>+ORYANTASYON&amp;" Eğitim Linkleri"</f>
        <v>ORYANTASYON Eğitim Linkleri</v>
      </c>
      <c r="F7" s="15"/>
      <c r="G7" s="41"/>
      <c r="H7" s="15"/>
      <c r="I7" s="15"/>
      <c r="J7" s="15"/>
      <c r="K7" s="15"/>
      <c r="L7" s="15"/>
      <c r="M7" s="50"/>
      <c r="N7" s="15"/>
      <c r="O7" s="15"/>
      <c r="P7" s="15"/>
      <c r="Q7" s="79"/>
      <c r="R7" s="79"/>
      <c r="S7" s="79"/>
      <c r="T7" s="79"/>
      <c r="U7" s="79"/>
      <c r="V7" s="3"/>
      <c r="W7" s="79"/>
      <c r="X7" s="79"/>
      <c r="Y7" s="79"/>
      <c r="Z7" s="79"/>
      <c r="AA7" s="79"/>
    </row>
    <row r="8" spans="1:111" s="65" customFormat="1" ht="15" customHeight="1" x14ac:dyDescent="0.25">
      <c r="A8" s="76" t="s">
        <v>147</v>
      </c>
      <c r="B8" s="42"/>
      <c r="C8" s="90" t="s">
        <v>58</v>
      </c>
      <c r="D8" s="42"/>
      <c r="E8" s="60" t="s">
        <v>2</v>
      </c>
      <c r="F8" s="61"/>
      <c r="G8" s="42"/>
      <c r="H8" s="61"/>
      <c r="I8" s="61"/>
      <c r="J8" s="61"/>
      <c r="K8" s="61"/>
      <c r="L8" s="61"/>
      <c r="M8" s="64"/>
      <c r="N8" s="61"/>
      <c r="O8" s="61"/>
      <c r="P8" s="61"/>
      <c r="Q8" s="110">
        <v>1</v>
      </c>
      <c r="R8" s="111">
        <v>1</v>
      </c>
      <c r="W8" s="62"/>
    </row>
    <row r="9" spans="1:111" s="65" customFormat="1" ht="15" customHeight="1" x14ac:dyDescent="0.25">
      <c r="A9" s="94" t="s">
        <v>385</v>
      </c>
      <c r="B9" s="42"/>
      <c r="C9" s="90" t="s">
        <v>59</v>
      </c>
      <c r="D9" s="42"/>
      <c r="E9" s="60" t="s">
        <v>12</v>
      </c>
      <c r="F9" s="63"/>
      <c r="G9" s="42"/>
      <c r="H9" s="63"/>
      <c r="I9" s="63"/>
      <c r="J9" s="63"/>
      <c r="K9" s="63"/>
      <c r="L9" s="63"/>
      <c r="M9" s="104"/>
      <c r="N9" s="63"/>
      <c r="O9" s="63"/>
      <c r="P9" s="63"/>
      <c r="Q9" s="112">
        <v>1</v>
      </c>
      <c r="R9" s="113">
        <v>1</v>
      </c>
      <c r="W9" s="62"/>
    </row>
    <row r="10" spans="1:111" s="65" customFormat="1" ht="15" customHeight="1" x14ac:dyDescent="0.25">
      <c r="A10" s="94" t="s">
        <v>395</v>
      </c>
      <c r="B10" s="42"/>
      <c r="C10" s="90" t="s">
        <v>60</v>
      </c>
      <c r="D10" s="42"/>
      <c r="E10" s="60" t="s">
        <v>384</v>
      </c>
      <c r="F10" s="63"/>
      <c r="G10" s="42"/>
      <c r="H10" s="63"/>
      <c r="I10" s="63"/>
      <c r="J10" s="63"/>
      <c r="K10" s="63"/>
      <c r="L10" s="63"/>
      <c r="M10" s="104"/>
      <c r="N10" s="63"/>
      <c r="O10" s="63"/>
      <c r="P10" s="63"/>
      <c r="Q10" s="112">
        <v>1</v>
      </c>
      <c r="R10" s="113">
        <v>1</v>
      </c>
      <c r="W10" s="62"/>
    </row>
    <row r="11" spans="1:111" s="65" customFormat="1" ht="15" customHeight="1" x14ac:dyDescent="0.25">
      <c r="A11" s="94" t="s">
        <v>386</v>
      </c>
      <c r="B11" s="42"/>
      <c r="C11" s="90" t="s">
        <v>61</v>
      </c>
      <c r="D11" s="42"/>
      <c r="E11" s="60" t="s">
        <v>163</v>
      </c>
      <c r="F11" s="63"/>
      <c r="G11" s="42"/>
      <c r="H11" s="63"/>
      <c r="I11" s="60"/>
      <c r="J11" s="63"/>
      <c r="K11" s="63"/>
      <c r="L11" s="63"/>
      <c r="M11" s="104"/>
      <c r="N11" s="63"/>
      <c r="O11" s="63"/>
      <c r="P11" s="63"/>
      <c r="Q11" s="112">
        <v>1</v>
      </c>
      <c r="R11" s="113">
        <v>1</v>
      </c>
      <c r="W11" s="62"/>
    </row>
    <row r="12" spans="1:111" ht="15" customHeight="1" x14ac:dyDescent="0.25">
      <c r="B12" s="42"/>
      <c r="C12" s="90" t="s">
        <v>62</v>
      </c>
      <c r="D12" s="42"/>
      <c r="E12" s="30" t="s">
        <v>200</v>
      </c>
      <c r="F12" s="16"/>
      <c r="G12" s="42"/>
      <c r="H12" s="16"/>
      <c r="I12" s="16"/>
      <c r="J12" s="16"/>
      <c r="K12" s="16"/>
      <c r="L12" s="16"/>
      <c r="M12" s="52"/>
      <c r="N12" s="16"/>
      <c r="O12" s="16"/>
      <c r="P12" s="16"/>
      <c r="Q12" s="112">
        <v>1</v>
      </c>
    </row>
    <row r="13" spans="1:111" ht="15" customHeight="1" x14ac:dyDescent="0.25">
      <c r="A13" s="76" t="s">
        <v>350</v>
      </c>
      <c r="B13" s="42"/>
      <c r="C13" s="90" t="s">
        <v>63</v>
      </c>
      <c r="D13" s="42"/>
      <c r="E13" s="30" t="s">
        <v>25</v>
      </c>
      <c r="F13" s="16"/>
      <c r="G13" s="42"/>
      <c r="H13" s="16"/>
      <c r="I13" s="16"/>
      <c r="J13" s="16"/>
      <c r="K13" s="16"/>
      <c r="L13" s="16"/>
      <c r="M13" s="52"/>
      <c r="N13" s="16"/>
      <c r="O13" s="16"/>
      <c r="P13" s="16"/>
      <c r="Q13" s="112">
        <v>1</v>
      </c>
    </row>
    <row r="14" spans="1:111" ht="15" customHeight="1" x14ac:dyDescent="0.25">
      <c r="B14" s="42"/>
      <c r="C14" s="90" t="s">
        <v>64</v>
      </c>
      <c r="D14" s="42"/>
      <c r="E14" s="30" t="s">
        <v>26</v>
      </c>
      <c r="F14" s="16"/>
      <c r="G14" s="42"/>
      <c r="H14" s="16"/>
      <c r="I14" s="16" t="s">
        <v>279</v>
      </c>
      <c r="J14" s="16"/>
      <c r="K14" s="16"/>
      <c r="L14" s="16"/>
      <c r="M14" s="52"/>
      <c r="N14" s="16"/>
      <c r="O14" s="16"/>
      <c r="P14" s="16"/>
      <c r="Q14" s="109">
        <v>1</v>
      </c>
      <c r="R14" s="114">
        <v>1</v>
      </c>
      <c r="S14" s="114">
        <v>1</v>
      </c>
      <c r="T14" s="114">
        <v>1</v>
      </c>
      <c r="U14" s="111">
        <v>1</v>
      </c>
    </row>
    <row r="15" spans="1:111" ht="15" customHeight="1" x14ac:dyDescent="0.25">
      <c r="A15" s="76" t="s">
        <v>74</v>
      </c>
      <c r="B15" s="42"/>
      <c r="C15" s="90" t="s">
        <v>65</v>
      </c>
      <c r="D15" s="42"/>
      <c r="E15" s="30" t="s">
        <v>56</v>
      </c>
      <c r="F15" s="14"/>
      <c r="G15" s="42"/>
      <c r="H15" s="14"/>
      <c r="I15" s="14"/>
      <c r="J15" s="14"/>
      <c r="K15" s="14"/>
      <c r="L15" s="14"/>
      <c r="M15" s="51"/>
      <c r="N15" s="14"/>
      <c r="O15" s="14"/>
      <c r="P15" s="14"/>
      <c r="Q15" s="109">
        <v>1</v>
      </c>
      <c r="R15" s="114">
        <v>1</v>
      </c>
      <c r="S15" s="114">
        <v>1</v>
      </c>
    </row>
    <row r="16" spans="1:111" ht="30" x14ac:dyDescent="0.25">
      <c r="A16" s="94" t="s">
        <v>407</v>
      </c>
      <c r="B16" s="42"/>
      <c r="C16" s="90" t="s">
        <v>162</v>
      </c>
      <c r="D16" s="42"/>
      <c r="E16" s="30" t="s">
        <v>273</v>
      </c>
      <c r="F16" s="14"/>
      <c r="G16" s="42"/>
      <c r="H16" s="14"/>
      <c r="I16" s="14" t="s">
        <v>280</v>
      </c>
      <c r="J16" s="14"/>
      <c r="K16" s="14"/>
      <c r="L16" s="14"/>
      <c r="M16" s="51"/>
      <c r="N16" s="14"/>
      <c r="O16" s="14"/>
      <c r="P16" s="14"/>
      <c r="R16" s="114">
        <v>1</v>
      </c>
      <c r="S16" s="114">
        <v>1</v>
      </c>
      <c r="T16" s="114">
        <v>1</v>
      </c>
      <c r="U16" s="111">
        <v>1</v>
      </c>
    </row>
    <row r="17" spans="1:111" s="65" customFormat="1" ht="15" customHeight="1" x14ac:dyDescent="0.25">
      <c r="A17" s="76" t="s">
        <v>74</v>
      </c>
      <c r="B17" s="42"/>
      <c r="C17" s="90" t="s">
        <v>191</v>
      </c>
      <c r="D17" s="42"/>
      <c r="E17" s="60" t="s">
        <v>282</v>
      </c>
      <c r="F17" s="61"/>
      <c r="G17" s="42"/>
      <c r="H17" s="61"/>
      <c r="I17" s="62"/>
      <c r="J17" s="61"/>
      <c r="K17" s="63" t="s">
        <v>283</v>
      </c>
      <c r="L17" s="61"/>
      <c r="M17" s="64"/>
      <c r="N17" s="61"/>
      <c r="O17" s="61"/>
      <c r="P17" s="61"/>
      <c r="Q17" s="62"/>
      <c r="R17" s="114">
        <v>1</v>
      </c>
      <c r="S17" s="114">
        <v>1</v>
      </c>
      <c r="T17" s="114">
        <v>1</v>
      </c>
      <c r="U17" s="111">
        <v>1</v>
      </c>
      <c r="W17" s="62"/>
    </row>
    <row r="18" spans="1:111" s="65" customFormat="1" ht="75" x14ac:dyDescent="0.25">
      <c r="A18" s="94" t="s">
        <v>376</v>
      </c>
      <c r="B18" s="42"/>
      <c r="C18" s="90" t="s">
        <v>192</v>
      </c>
      <c r="D18" s="42"/>
      <c r="E18" s="60" t="s">
        <v>295</v>
      </c>
      <c r="F18" s="61"/>
      <c r="G18" s="42"/>
      <c r="H18" s="61"/>
      <c r="I18" s="61"/>
      <c r="J18" s="61"/>
      <c r="K18" s="63" t="s">
        <v>284</v>
      </c>
      <c r="L18" s="61"/>
      <c r="M18" s="64"/>
      <c r="N18" s="61"/>
      <c r="O18" s="61"/>
      <c r="P18" s="61"/>
      <c r="Q18" s="62"/>
      <c r="S18" s="114">
        <v>1</v>
      </c>
      <c r="T18" s="114">
        <v>1</v>
      </c>
      <c r="U18" s="111">
        <v>1</v>
      </c>
      <c r="W18" s="114">
        <v>1</v>
      </c>
      <c r="X18" s="114">
        <v>1</v>
      </c>
      <c r="Y18" s="111">
        <v>1</v>
      </c>
      <c r="Z18" s="114">
        <v>1</v>
      </c>
      <c r="AA18" s="111">
        <v>1</v>
      </c>
    </row>
    <row r="19" spans="1:111" ht="15" customHeight="1" x14ac:dyDescent="0.25">
      <c r="B19" s="42"/>
      <c r="C19" s="90" t="s">
        <v>193</v>
      </c>
      <c r="D19" s="42"/>
      <c r="E19" s="30" t="s">
        <v>285</v>
      </c>
      <c r="F19" s="14"/>
      <c r="G19" s="42"/>
      <c r="H19" s="14"/>
      <c r="I19" s="14"/>
      <c r="J19" s="14"/>
      <c r="K19" s="14"/>
      <c r="L19" s="14"/>
      <c r="M19" s="51"/>
      <c r="N19" s="14"/>
      <c r="O19" s="14"/>
      <c r="P19" s="14"/>
      <c r="R19" s="114">
        <v>1</v>
      </c>
      <c r="S19" s="114">
        <v>1</v>
      </c>
      <c r="T19" s="114">
        <v>1</v>
      </c>
    </row>
    <row r="20" spans="1:111" s="65" customFormat="1" ht="15" customHeight="1" x14ac:dyDescent="0.25">
      <c r="A20" s="94" t="s">
        <v>387</v>
      </c>
      <c r="B20" s="42"/>
      <c r="C20" s="90" t="s">
        <v>201</v>
      </c>
      <c r="D20" s="42"/>
      <c r="E20" s="60" t="s">
        <v>18</v>
      </c>
      <c r="F20" s="61"/>
      <c r="G20" s="42"/>
      <c r="H20" s="61"/>
      <c r="I20" s="61"/>
      <c r="J20" s="61"/>
      <c r="K20" s="61"/>
      <c r="L20" s="61"/>
      <c r="M20" s="64"/>
      <c r="N20" s="61"/>
      <c r="O20" s="61"/>
      <c r="P20" s="61"/>
      <c r="Q20" s="62"/>
      <c r="T20" s="114">
        <v>1</v>
      </c>
      <c r="U20" s="111">
        <v>1</v>
      </c>
      <c r="W20" s="114">
        <v>1</v>
      </c>
      <c r="X20" s="114">
        <v>1</v>
      </c>
      <c r="Y20" s="111">
        <v>1</v>
      </c>
    </row>
    <row r="21" spans="1:111" s="65" customFormat="1" ht="15" customHeight="1" x14ac:dyDescent="0.25">
      <c r="A21" s="94" t="s">
        <v>371</v>
      </c>
      <c r="B21" s="42"/>
      <c r="C21" s="90" t="s">
        <v>281</v>
      </c>
      <c r="D21" s="42"/>
      <c r="E21" s="60" t="s">
        <v>13</v>
      </c>
      <c r="F21" s="61"/>
      <c r="G21" s="42"/>
      <c r="H21" s="61"/>
      <c r="I21" s="61"/>
      <c r="J21" s="61"/>
      <c r="K21" s="61"/>
      <c r="L21" s="61"/>
      <c r="M21" s="64"/>
      <c r="N21" s="61"/>
      <c r="O21" s="61"/>
      <c r="P21" s="61"/>
      <c r="Q21" s="62"/>
      <c r="S21" s="114">
        <v>1</v>
      </c>
      <c r="T21" s="114">
        <v>1</v>
      </c>
      <c r="U21" s="111">
        <v>1</v>
      </c>
      <c r="W21" s="109">
        <v>1</v>
      </c>
      <c r="X21" s="114">
        <v>1</v>
      </c>
      <c r="Y21" s="114">
        <v>1</v>
      </c>
      <c r="Z21" s="114">
        <v>1</v>
      </c>
      <c r="AA21" s="111">
        <v>1</v>
      </c>
    </row>
    <row r="22" spans="1:111" s="65" customFormat="1" ht="30" x14ac:dyDescent="0.25">
      <c r="A22" s="94" t="s">
        <v>392</v>
      </c>
      <c r="B22" s="42"/>
      <c r="C22" s="90" t="s">
        <v>347</v>
      </c>
      <c r="D22" s="42"/>
      <c r="E22" s="60" t="s">
        <v>391</v>
      </c>
      <c r="F22" s="61"/>
      <c r="G22" s="42"/>
      <c r="H22" s="61"/>
      <c r="I22" s="61"/>
      <c r="J22" s="61"/>
      <c r="K22" s="61"/>
      <c r="L22" s="61"/>
      <c r="M22" s="64"/>
      <c r="N22" s="61"/>
      <c r="O22" s="61"/>
      <c r="P22" s="61"/>
      <c r="Q22" s="62"/>
      <c r="R22" s="114">
        <v>1</v>
      </c>
      <c r="S22" s="114">
        <v>1</v>
      </c>
      <c r="W22" s="62"/>
    </row>
    <row r="23" spans="1:111" x14ac:dyDescent="0.25">
      <c r="B23" s="40"/>
      <c r="C23" s="90"/>
      <c r="D23" s="40"/>
      <c r="E23" s="30"/>
      <c r="F23" s="14"/>
      <c r="G23" s="40"/>
      <c r="H23" s="14"/>
      <c r="I23" s="14"/>
      <c r="J23" s="14"/>
      <c r="K23" s="14"/>
      <c r="L23" s="14"/>
      <c r="M23" s="51"/>
      <c r="N23" s="14"/>
      <c r="O23" s="14"/>
      <c r="P23" s="14"/>
    </row>
    <row r="24" spans="1:111" ht="18.75" x14ac:dyDescent="0.25">
      <c r="B24" s="41"/>
      <c r="C24" s="91" t="s">
        <v>66</v>
      </c>
      <c r="D24" s="41"/>
      <c r="E24" s="29" t="s">
        <v>43</v>
      </c>
      <c r="F24" s="15"/>
      <c r="G24" s="41"/>
      <c r="H24" s="15"/>
      <c r="I24" s="15"/>
      <c r="J24" s="15"/>
      <c r="K24" s="15"/>
      <c r="L24" s="15"/>
      <c r="M24" s="50"/>
      <c r="N24" s="15"/>
      <c r="O24" s="15"/>
      <c r="P24" s="15"/>
      <c r="Q24" s="10"/>
      <c r="R24" s="1"/>
      <c r="S24" s="1"/>
      <c r="T24" s="1"/>
      <c r="U24" s="1"/>
      <c r="V24" s="1"/>
      <c r="W24" s="10"/>
      <c r="X24" s="1"/>
      <c r="Y24" s="1"/>
      <c r="Z24" s="1"/>
      <c r="AA24" s="1"/>
    </row>
    <row r="25" spans="1:111" ht="18.75" x14ac:dyDescent="0.25">
      <c r="B25" s="41"/>
      <c r="C25" s="91"/>
      <c r="D25" s="41"/>
      <c r="E25" s="80" t="str">
        <f>+DEĞERLENDİRME_ve_RAPORLAMA_FAALİYETLERİ&amp;" Eğitim Linkleri"</f>
        <v>DEĞERLENDİRME ve RAPORLAMA FAALİYETLERİ Eğitim Linkleri</v>
      </c>
      <c r="F25" s="15"/>
      <c r="G25" s="41"/>
      <c r="H25" s="15"/>
      <c r="I25" s="15"/>
      <c r="J25" s="15"/>
      <c r="K25" s="15"/>
      <c r="L25" s="15"/>
      <c r="M25" s="50"/>
      <c r="N25" s="15"/>
      <c r="O25" s="15"/>
      <c r="P25" s="15"/>
      <c r="Q25" s="10"/>
      <c r="R25" s="1"/>
      <c r="S25" s="1"/>
      <c r="T25" s="1"/>
      <c r="U25" s="1"/>
      <c r="V25" s="1"/>
      <c r="W25" s="10"/>
      <c r="X25" s="1"/>
      <c r="Y25" s="1"/>
      <c r="Z25" s="1"/>
      <c r="AA25" s="1"/>
    </row>
    <row r="26" spans="1:111" ht="15" customHeight="1" x14ac:dyDescent="0.25">
      <c r="A26" s="76" t="s">
        <v>351</v>
      </c>
      <c r="B26" s="42"/>
      <c r="C26" s="90" t="s">
        <v>67</v>
      </c>
      <c r="D26" s="42"/>
      <c r="E26" s="31" t="s">
        <v>324</v>
      </c>
      <c r="F26" s="14"/>
      <c r="G26" s="42"/>
      <c r="H26" s="14"/>
      <c r="I26" s="14"/>
      <c r="J26" s="14"/>
      <c r="K26" s="14"/>
      <c r="L26" s="14"/>
      <c r="M26" s="51"/>
      <c r="N26" s="14"/>
      <c r="O26" s="14"/>
      <c r="P26" s="14"/>
      <c r="Q26" s="10"/>
      <c r="R26" s="1"/>
      <c r="S26" s="1"/>
      <c r="T26" s="1"/>
      <c r="U26" s="111">
        <v>1</v>
      </c>
      <c r="V26" s="1"/>
      <c r="W26" s="10"/>
      <c r="X26" s="1"/>
      <c r="Y26" s="1"/>
      <c r="Z26" s="1"/>
      <c r="AA26" s="111">
        <v>1</v>
      </c>
      <c r="AG26" s="111">
        <v>1</v>
      </c>
      <c r="AM26" s="111">
        <v>1</v>
      </c>
      <c r="AS26" s="111">
        <v>1</v>
      </c>
      <c r="AY26" s="111">
        <v>1</v>
      </c>
      <c r="BE26" s="111">
        <v>1</v>
      </c>
      <c r="BK26" s="111">
        <v>1</v>
      </c>
      <c r="BQ26" s="111">
        <v>1</v>
      </c>
      <c r="BW26" s="111">
        <v>1</v>
      </c>
      <c r="CC26" s="111">
        <v>1</v>
      </c>
      <c r="CI26" s="111">
        <v>1</v>
      </c>
      <c r="CO26" s="111">
        <v>1</v>
      </c>
      <c r="CU26" s="111">
        <v>1</v>
      </c>
      <c r="DA26" s="111">
        <v>1</v>
      </c>
      <c r="DG26" s="111">
        <v>1</v>
      </c>
    </row>
    <row r="27" spans="1:111" ht="30" x14ac:dyDescent="0.25">
      <c r="A27" s="94" t="s">
        <v>370</v>
      </c>
      <c r="B27" s="42"/>
      <c r="C27" s="90" t="s">
        <v>68</v>
      </c>
      <c r="D27" s="42"/>
      <c r="E27" s="31" t="s">
        <v>325</v>
      </c>
      <c r="F27" s="14"/>
      <c r="G27" s="42"/>
      <c r="H27" s="14"/>
      <c r="I27" s="14"/>
      <c r="J27" s="14"/>
      <c r="K27" s="14"/>
      <c r="L27" s="14"/>
      <c r="M27" s="51"/>
      <c r="N27" s="14"/>
      <c r="O27" s="14"/>
      <c r="P27" s="14"/>
      <c r="Q27" s="10"/>
      <c r="R27" s="1"/>
      <c r="S27" s="1"/>
      <c r="T27" s="1"/>
      <c r="U27" s="111">
        <v>1</v>
      </c>
      <c r="V27" s="65"/>
      <c r="W27" s="109">
        <v>1</v>
      </c>
      <c r="X27" s="114">
        <v>1</v>
      </c>
      <c r="Y27" s="114">
        <v>1</v>
      </c>
      <c r="Z27" s="114">
        <v>1</v>
      </c>
      <c r="AA27" s="111">
        <v>1</v>
      </c>
    </row>
    <row r="28" spans="1:111" ht="15" customHeight="1" x14ac:dyDescent="0.25">
      <c r="A28" s="94" t="s">
        <v>370</v>
      </c>
      <c r="B28" s="42"/>
      <c r="C28" s="90" t="s">
        <v>69</v>
      </c>
      <c r="D28" s="42"/>
      <c r="E28" s="106" t="s">
        <v>150</v>
      </c>
      <c r="F28" s="17"/>
      <c r="G28" s="42"/>
      <c r="H28" s="17"/>
      <c r="I28" s="17"/>
      <c r="J28" s="17"/>
      <c r="K28" s="17"/>
      <c r="L28" s="17"/>
      <c r="M28" s="53"/>
      <c r="N28" s="17"/>
      <c r="O28" s="17"/>
      <c r="P28" s="17"/>
      <c r="W28" s="109">
        <v>1</v>
      </c>
      <c r="AC28" s="109">
        <v>1</v>
      </c>
      <c r="AI28" s="109">
        <v>1</v>
      </c>
      <c r="AO28" s="109">
        <v>1</v>
      </c>
      <c r="AU28" s="109">
        <v>1</v>
      </c>
      <c r="BA28" s="109">
        <v>1</v>
      </c>
      <c r="BG28" s="109">
        <v>1</v>
      </c>
      <c r="BM28" s="109">
        <v>1</v>
      </c>
      <c r="BS28" s="109">
        <v>1</v>
      </c>
      <c r="BY28" s="109">
        <v>1</v>
      </c>
      <c r="CE28" s="109">
        <v>1</v>
      </c>
      <c r="CK28" s="109">
        <v>1</v>
      </c>
      <c r="CQ28" s="109">
        <v>1</v>
      </c>
      <c r="CW28" s="109">
        <v>1</v>
      </c>
      <c r="DC28" s="109">
        <v>1</v>
      </c>
    </row>
    <row r="29" spans="1:111" ht="15" customHeight="1" x14ac:dyDescent="0.25">
      <c r="A29" s="76" t="s">
        <v>351</v>
      </c>
      <c r="B29" s="42"/>
      <c r="C29" s="90" t="s">
        <v>70</v>
      </c>
      <c r="D29" s="42"/>
      <c r="E29" s="33" t="s">
        <v>151</v>
      </c>
      <c r="F29" s="17"/>
      <c r="G29" s="42"/>
      <c r="H29" s="17"/>
      <c r="I29" s="17"/>
      <c r="J29" s="17"/>
      <c r="K29" s="17"/>
      <c r="L29" s="17"/>
      <c r="M29" s="53"/>
      <c r="N29" s="17"/>
      <c r="O29" s="17"/>
      <c r="P29" s="17"/>
      <c r="AM29" s="111">
        <v>1</v>
      </c>
      <c r="BK29" s="111">
        <v>1</v>
      </c>
      <c r="CI29" s="111">
        <v>1</v>
      </c>
      <c r="DG29" s="111">
        <v>1</v>
      </c>
    </row>
    <row r="30" spans="1:111" ht="15" customHeight="1" x14ac:dyDescent="0.25">
      <c r="B30" s="42"/>
      <c r="C30" s="90" t="s">
        <v>71</v>
      </c>
      <c r="D30" s="42"/>
      <c r="E30" s="33" t="s">
        <v>436</v>
      </c>
      <c r="F30" s="17"/>
      <c r="G30" s="42"/>
      <c r="H30" s="17"/>
      <c r="I30" s="17"/>
      <c r="J30" s="17"/>
      <c r="K30" s="17"/>
      <c r="L30" s="17"/>
      <c r="M30" s="53"/>
      <c r="N30" s="17"/>
      <c r="O30" s="17"/>
      <c r="P30" s="17"/>
      <c r="AY30" s="111">
        <v>1</v>
      </c>
      <c r="CI30" s="111">
        <v>1</v>
      </c>
      <c r="DG30" s="111">
        <v>1</v>
      </c>
    </row>
    <row r="31" spans="1:111" s="100" customFormat="1" ht="15" customHeight="1" x14ac:dyDescent="0.25">
      <c r="A31" s="95" t="s">
        <v>406</v>
      </c>
      <c r="B31" s="42"/>
      <c r="C31" s="90" t="s">
        <v>189</v>
      </c>
      <c r="D31" s="42"/>
      <c r="E31" s="57" t="s">
        <v>172</v>
      </c>
      <c r="F31" s="96"/>
      <c r="G31" s="42"/>
      <c r="H31" s="96"/>
      <c r="I31" s="96"/>
      <c r="J31" s="96"/>
      <c r="K31" s="96"/>
      <c r="L31" s="96"/>
      <c r="M31" s="97"/>
      <c r="N31" s="96"/>
      <c r="O31" s="96"/>
      <c r="P31" s="96"/>
      <c r="Q31" s="98"/>
      <c r="R31" s="99"/>
      <c r="S31" s="99"/>
      <c r="T31" s="99"/>
      <c r="U31" s="99"/>
      <c r="V31" s="99"/>
      <c r="W31" s="98"/>
      <c r="X31" s="99"/>
      <c r="Y31" s="99"/>
      <c r="Z31" s="99"/>
      <c r="AA31" s="99"/>
      <c r="AM31" s="111">
        <v>1</v>
      </c>
      <c r="BK31" s="111">
        <v>1</v>
      </c>
      <c r="CI31" s="111">
        <v>1</v>
      </c>
      <c r="DG31" s="111">
        <v>1</v>
      </c>
    </row>
    <row r="32" spans="1:111" s="2" customFormat="1" ht="30" customHeight="1" x14ac:dyDescent="0.25">
      <c r="A32" s="88" t="s">
        <v>351</v>
      </c>
      <c r="B32" s="42"/>
      <c r="C32" s="90" t="s">
        <v>278</v>
      </c>
      <c r="D32" s="42"/>
      <c r="E32" s="33" t="s">
        <v>190</v>
      </c>
      <c r="F32" s="17"/>
      <c r="G32" s="42"/>
      <c r="H32" s="17"/>
      <c r="I32" s="17"/>
      <c r="J32" s="17"/>
      <c r="K32" s="17"/>
      <c r="L32" s="17"/>
      <c r="M32" s="53"/>
      <c r="N32" s="17"/>
      <c r="O32" s="17"/>
      <c r="P32" s="17"/>
      <c r="Q32" s="11"/>
      <c r="R32" s="3"/>
      <c r="S32" s="3"/>
      <c r="T32" s="3"/>
      <c r="U32" s="3"/>
      <c r="V32" s="3"/>
      <c r="W32" s="109">
        <v>1</v>
      </c>
      <c r="X32" s="114">
        <v>1</v>
      </c>
      <c r="Y32" s="3"/>
      <c r="Z32" s="3"/>
      <c r="AA32" s="109">
        <v>1</v>
      </c>
      <c r="AM32" s="109">
        <v>1</v>
      </c>
      <c r="AY32" s="109">
        <v>1</v>
      </c>
      <c r="BK32" s="109">
        <v>1</v>
      </c>
      <c r="BW32" s="109">
        <v>1</v>
      </c>
      <c r="CI32" s="109">
        <v>1</v>
      </c>
      <c r="CU32" s="109">
        <v>1</v>
      </c>
      <c r="DG32" s="109">
        <v>1</v>
      </c>
    </row>
    <row r="33" spans="1:111" s="2" customFormat="1" ht="30" customHeight="1" x14ac:dyDescent="0.25">
      <c r="A33" s="88" t="s">
        <v>270</v>
      </c>
      <c r="B33" s="42"/>
      <c r="C33" s="90" t="s">
        <v>373</v>
      </c>
      <c r="D33" s="42"/>
      <c r="E33" s="33" t="s">
        <v>372</v>
      </c>
      <c r="F33" s="17"/>
      <c r="G33" s="42"/>
      <c r="H33" s="17"/>
      <c r="I33" s="17"/>
      <c r="J33" s="17"/>
      <c r="K33" s="17"/>
      <c r="L33" s="17"/>
      <c r="M33" s="53"/>
      <c r="N33" s="17"/>
      <c r="O33" s="17"/>
      <c r="P33" s="17"/>
      <c r="Q33" s="11"/>
      <c r="R33" s="3"/>
      <c r="S33" s="3"/>
      <c r="T33" s="3"/>
      <c r="U33" s="3"/>
      <c r="V33" s="3"/>
      <c r="W33" s="11"/>
      <c r="X33" s="3"/>
      <c r="Y33" s="3"/>
      <c r="Z33" s="3"/>
      <c r="AA33" s="3"/>
      <c r="AI33" s="109">
        <v>1</v>
      </c>
      <c r="AJ33" s="114">
        <v>1</v>
      </c>
    </row>
    <row r="34" spans="1:111" s="2" customFormat="1" ht="15" customHeight="1" x14ac:dyDescent="0.25">
      <c r="A34" s="88" t="s">
        <v>381</v>
      </c>
      <c r="B34" s="42"/>
      <c r="C34" s="90" t="s">
        <v>380</v>
      </c>
      <c r="D34" s="42"/>
      <c r="E34" s="58" t="s">
        <v>379</v>
      </c>
      <c r="F34" s="17"/>
      <c r="G34" s="42"/>
      <c r="H34" s="17"/>
      <c r="I34" s="17"/>
      <c r="J34" s="17"/>
      <c r="K34" s="17"/>
      <c r="L34" s="17"/>
      <c r="M34" s="53"/>
      <c r="N34" s="17"/>
      <c r="O34" s="17"/>
      <c r="P34" s="17"/>
      <c r="Q34" s="11"/>
      <c r="R34" s="3"/>
      <c r="S34" s="3"/>
      <c r="T34" s="3"/>
      <c r="U34" s="3"/>
      <c r="V34" s="3"/>
      <c r="W34" s="11"/>
      <c r="X34" s="3"/>
      <c r="Y34" s="3"/>
      <c r="Z34" s="3"/>
      <c r="AA34" s="3"/>
      <c r="AK34" s="109">
        <v>1</v>
      </c>
      <c r="BI34" s="109">
        <v>1</v>
      </c>
      <c r="CG34" s="109">
        <v>1</v>
      </c>
      <c r="CS34" s="109">
        <v>1</v>
      </c>
      <c r="DE34" s="109">
        <v>1</v>
      </c>
    </row>
    <row r="35" spans="1:111" x14ac:dyDescent="0.25">
      <c r="B35" s="40"/>
      <c r="C35" s="90"/>
      <c r="D35" s="40"/>
      <c r="E35" s="34"/>
      <c r="F35" s="17"/>
      <c r="G35" s="40"/>
      <c r="H35" s="17"/>
      <c r="I35" s="17"/>
      <c r="J35" s="17"/>
      <c r="K35" s="17"/>
      <c r="L35" s="17"/>
      <c r="M35" s="53"/>
      <c r="N35" s="17"/>
      <c r="O35" s="17"/>
      <c r="P35" s="17"/>
    </row>
    <row r="36" spans="1:111" ht="18.75" x14ac:dyDescent="0.25">
      <c r="A36" s="76" t="s">
        <v>394</v>
      </c>
      <c r="B36" s="41"/>
      <c r="C36" s="91" t="s">
        <v>72</v>
      </c>
      <c r="D36" s="41"/>
      <c r="E36" s="29" t="s">
        <v>41</v>
      </c>
      <c r="F36" s="17"/>
      <c r="G36" s="41"/>
      <c r="H36" s="17"/>
      <c r="I36" s="17"/>
      <c r="J36" s="17"/>
      <c r="K36" s="17"/>
      <c r="L36" s="17"/>
      <c r="M36" s="53"/>
      <c r="N36" s="17"/>
      <c r="O36" s="17"/>
      <c r="P36" s="17"/>
    </row>
    <row r="37" spans="1:111" ht="18.75" x14ac:dyDescent="0.25">
      <c r="B37" s="41"/>
      <c r="C37" s="91"/>
      <c r="D37" s="41"/>
      <c r="E37" s="80" t="str">
        <f>+EĞİTİM_FAALİYETLERİ&amp;" Eğitim Linkleri"</f>
        <v>EĞİTİM FAALİYETLERİ Eğitim Linkleri</v>
      </c>
      <c r="F37" s="17"/>
      <c r="G37" s="41"/>
      <c r="H37" s="17"/>
      <c r="I37" s="17"/>
      <c r="J37" s="17"/>
      <c r="K37" s="17"/>
      <c r="L37" s="17"/>
      <c r="M37" s="53"/>
      <c r="N37" s="17"/>
      <c r="O37" s="17"/>
      <c r="P37" s="17"/>
    </row>
    <row r="38" spans="1:111" ht="15" customHeight="1" x14ac:dyDescent="0.25">
      <c r="B38" s="42"/>
      <c r="C38" s="90" t="s">
        <v>73</v>
      </c>
      <c r="D38" s="42"/>
      <c r="E38" s="32" t="s">
        <v>3</v>
      </c>
      <c r="F38" s="17"/>
      <c r="G38" s="42"/>
      <c r="H38" s="17"/>
      <c r="I38" s="17"/>
      <c r="J38" s="17"/>
      <c r="K38" s="17"/>
      <c r="L38" s="17"/>
      <c r="M38" s="53"/>
      <c r="N38" s="17"/>
      <c r="O38" s="17"/>
      <c r="P38" s="17"/>
      <c r="W38" s="109">
        <v>1</v>
      </c>
      <c r="AC38" s="109">
        <v>1</v>
      </c>
      <c r="AI38" s="109">
        <v>1</v>
      </c>
      <c r="AO38" s="109">
        <v>1</v>
      </c>
      <c r="AU38" s="109">
        <v>1</v>
      </c>
      <c r="BA38" s="109">
        <v>1</v>
      </c>
      <c r="BG38" s="109">
        <v>1</v>
      </c>
      <c r="BM38" s="109">
        <v>1</v>
      </c>
      <c r="BS38" s="109">
        <v>1</v>
      </c>
      <c r="BY38" s="109">
        <v>1</v>
      </c>
      <c r="CE38" s="109">
        <v>1</v>
      </c>
      <c r="CK38" s="109">
        <v>1</v>
      </c>
      <c r="CQ38" s="109">
        <v>1</v>
      </c>
      <c r="CW38" s="109">
        <v>1</v>
      </c>
      <c r="DC38" s="109">
        <v>1</v>
      </c>
    </row>
    <row r="39" spans="1:111" ht="30" x14ac:dyDescent="0.25">
      <c r="B39" s="42"/>
      <c r="C39" s="90" t="s">
        <v>74</v>
      </c>
      <c r="D39" s="42"/>
      <c r="E39" s="33" t="s">
        <v>42</v>
      </c>
      <c r="F39" s="17"/>
      <c r="G39" s="42"/>
      <c r="H39" s="17"/>
      <c r="I39" s="17"/>
      <c r="J39" s="17"/>
      <c r="K39" s="17"/>
      <c r="L39" s="17"/>
      <c r="M39" s="53"/>
      <c r="N39" s="17"/>
      <c r="O39" s="17"/>
      <c r="P39" s="17"/>
      <c r="W39" s="109">
        <v>1</v>
      </c>
      <c r="AC39" s="109">
        <v>1</v>
      </c>
      <c r="AI39" s="109">
        <v>1</v>
      </c>
      <c r="AO39" s="109">
        <v>1</v>
      </c>
      <c r="AU39" s="109">
        <v>1</v>
      </c>
      <c r="BA39" s="109">
        <v>1</v>
      </c>
      <c r="BG39" s="109">
        <v>1</v>
      </c>
      <c r="BM39" s="109">
        <v>1</v>
      </c>
      <c r="BS39" s="109">
        <v>1</v>
      </c>
      <c r="BY39" s="109">
        <v>1</v>
      </c>
      <c r="CE39" s="109">
        <v>1</v>
      </c>
      <c r="CK39" s="109">
        <v>1</v>
      </c>
      <c r="CQ39" s="109">
        <v>1</v>
      </c>
      <c r="CW39" s="109">
        <v>1</v>
      </c>
      <c r="DC39" s="109">
        <v>1</v>
      </c>
    </row>
    <row r="40" spans="1:111" ht="30" x14ac:dyDescent="0.25">
      <c r="B40" s="42"/>
      <c r="C40" s="90" t="s">
        <v>75</v>
      </c>
      <c r="D40" s="42"/>
      <c r="E40" s="33" t="s">
        <v>160</v>
      </c>
      <c r="F40" s="17"/>
      <c r="G40" s="42"/>
      <c r="H40" s="17"/>
      <c r="I40" s="17"/>
      <c r="J40" s="17"/>
      <c r="K40" s="17"/>
      <c r="L40" s="17"/>
      <c r="M40" s="53"/>
      <c r="N40" s="17"/>
      <c r="O40" s="17"/>
      <c r="P40" s="17"/>
      <c r="W40" s="109">
        <v>1</v>
      </c>
      <c r="AC40" s="109">
        <v>1</v>
      </c>
      <c r="AI40" s="109">
        <v>1</v>
      </c>
      <c r="AO40" s="109">
        <v>1</v>
      </c>
      <c r="AU40" s="109">
        <v>1</v>
      </c>
      <c r="BA40" s="109">
        <v>1</v>
      </c>
      <c r="BG40" s="109">
        <v>1</v>
      </c>
      <c r="BM40" s="109">
        <v>1</v>
      </c>
      <c r="BS40" s="109">
        <v>1</v>
      </c>
      <c r="BY40" s="109">
        <v>1</v>
      </c>
      <c r="CE40" s="109">
        <v>1</v>
      </c>
      <c r="CK40" s="109">
        <v>1</v>
      </c>
      <c r="CQ40" s="109">
        <v>1</v>
      </c>
      <c r="CW40" s="109">
        <v>1</v>
      </c>
      <c r="DC40" s="109">
        <v>1</v>
      </c>
    </row>
    <row r="41" spans="1:111" ht="15" customHeight="1" x14ac:dyDescent="0.25">
      <c r="B41" s="42"/>
      <c r="C41" s="90" t="s">
        <v>76</v>
      </c>
      <c r="D41" s="42"/>
      <c r="E41" s="33" t="s">
        <v>161</v>
      </c>
      <c r="F41" s="17"/>
      <c r="G41" s="42"/>
      <c r="H41" s="17"/>
      <c r="I41" s="17"/>
      <c r="J41" s="17"/>
      <c r="K41" s="17"/>
      <c r="L41" s="17"/>
      <c r="M41" s="53"/>
      <c r="N41" s="17"/>
      <c r="O41" s="17"/>
      <c r="P41" s="17"/>
      <c r="S41" s="109">
        <v>1</v>
      </c>
      <c r="T41" s="109">
        <v>1</v>
      </c>
      <c r="U41" s="109">
        <v>1</v>
      </c>
    </row>
    <row r="42" spans="1:111" ht="15" customHeight="1" x14ac:dyDescent="0.25">
      <c r="A42" s="76" t="s">
        <v>350</v>
      </c>
      <c r="B42" s="42"/>
      <c r="C42" s="90" t="s">
        <v>164</v>
      </c>
      <c r="D42" s="42"/>
      <c r="E42" s="33" t="s">
        <v>286</v>
      </c>
      <c r="F42" s="17"/>
      <c r="G42" s="42"/>
      <c r="H42" s="17"/>
      <c r="I42" s="17"/>
      <c r="J42" s="17"/>
      <c r="K42" s="17"/>
      <c r="L42" s="17"/>
      <c r="M42" s="53"/>
      <c r="N42" s="17"/>
      <c r="O42" s="17"/>
      <c r="P42" s="17"/>
      <c r="S42" s="109">
        <v>1</v>
      </c>
      <c r="T42" s="109">
        <v>1</v>
      </c>
      <c r="U42" s="109">
        <v>1</v>
      </c>
    </row>
    <row r="43" spans="1:111" ht="15" customHeight="1" x14ac:dyDescent="0.25">
      <c r="A43" s="76" t="s">
        <v>350</v>
      </c>
      <c r="B43" s="42"/>
      <c r="C43" s="90" t="s">
        <v>165</v>
      </c>
      <c r="D43" s="42"/>
      <c r="E43" s="33" t="s">
        <v>287</v>
      </c>
      <c r="F43" s="17"/>
      <c r="G43" s="42"/>
      <c r="H43" s="17"/>
      <c r="I43" s="17"/>
      <c r="J43" s="17"/>
      <c r="K43" s="17"/>
      <c r="L43" s="17"/>
      <c r="M43" s="53"/>
      <c r="N43" s="17"/>
      <c r="O43" s="17"/>
      <c r="P43" s="17"/>
      <c r="S43" s="109">
        <v>1</v>
      </c>
      <c r="T43" s="109">
        <v>1</v>
      </c>
      <c r="U43" s="109">
        <v>1</v>
      </c>
    </row>
    <row r="44" spans="1:111" ht="15" customHeight="1" x14ac:dyDescent="0.25">
      <c r="B44" s="42"/>
      <c r="C44" s="90" t="s">
        <v>183</v>
      </c>
      <c r="D44" s="42"/>
      <c r="E44" s="33" t="s">
        <v>271</v>
      </c>
      <c r="F44" s="17"/>
      <c r="G44" s="42"/>
      <c r="H44" s="17"/>
      <c r="I44" s="17"/>
      <c r="J44" s="17"/>
      <c r="K44" s="17"/>
      <c r="L44" s="17"/>
      <c r="M44" s="53"/>
      <c r="N44" s="17"/>
      <c r="O44" s="17"/>
      <c r="P44" s="17"/>
      <c r="W44" s="109">
        <v>1</v>
      </c>
      <c r="AC44" s="109">
        <v>1</v>
      </c>
      <c r="AI44" s="109">
        <v>1</v>
      </c>
      <c r="AO44" s="109">
        <v>1</v>
      </c>
    </row>
    <row r="45" spans="1:111" ht="15" customHeight="1" x14ac:dyDescent="0.25">
      <c r="B45" s="42"/>
      <c r="C45" s="90" t="s">
        <v>196</v>
      </c>
      <c r="D45" s="42"/>
      <c r="E45" s="33" t="s">
        <v>166</v>
      </c>
      <c r="F45" s="17"/>
      <c r="G45" s="42"/>
      <c r="H45" s="17"/>
      <c r="I45" s="17"/>
      <c r="J45" s="17"/>
      <c r="K45" s="17"/>
      <c r="L45" s="17"/>
      <c r="M45" s="53"/>
      <c r="N45" s="17"/>
      <c r="O45" s="17"/>
      <c r="P45" s="17"/>
      <c r="X45" s="109">
        <v>1</v>
      </c>
      <c r="AD45" s="109">
        <v>1</v>
      </c>
      <c r="AJ45" s="109">
        <v>1</v>
      </c>
      <c r="AP45" s="109">
        <v>1</v>
      </c>
    </row>
    <row r="46" spans="1:111" ht="15" customHeight="1" x14ac:dyDescent="0.25">
      <c r="A46" s="76" t="s">
        <v>350</v>
      </c>
      <c r="B46" s="42"/>
      <c r="C46" s="90" t="s">
        <v>264</v>
      </c>
      <c r="D46" s="42"/>
      <c r="E46" s="33" t="s">
        <v>184</v>
      </c>
      <c r="F46" s="17"/>
      <c r="G46" s="42"/>
      <c r="H46" s="17"/>
      <c r="I46" s="17"/>
      <c r="J46" s="17"/>
      <c r="K46" s="17"/>
      <c r="L46" s="17"/>
      <c r="M46" s="53"/>
      <c r="N46" s="17"/>
      <c r="O46" s="17"/>
      <c r="P46" s="17"/>
      <c r="Y46" s="109">
        <v>1</v>
      </c>
      <c r="AE46" s="109">
        <v>1</v>
      </c>
      <c r="AK46" s="109">
        <v>1</v>
      </c>
      <c r="AQ46" s="109">
        <v>1</v>
      </c>
    </row>
    <row r="47" spans="1:111" ht="30" x14ac:dyDescent="0.25">
      <c r="A47" s="76" t="s">
        <v>350</v>
      </c>
      <c r="B47" s="42"/>
      <c r="C47" s="90" t="s">
        <v>266</v>
      </c>
      <c r="D47" s="42"/>
      <c r="E47" s="33" t="s">
        <v>197</v>
      </c>
      <c r="F47" s="17"/>
      <c r="G47" s="42"/>
      <c r="H47" s="17"/>
      <c r="I47" s="17"/>
      <c r="J47" s="17"/>
      <c r="K47" s="17"/>
      <c r="L47" s="17"/>
      <c r="M47" s="53"/>
      <c r="N47" s="17"/>
      <c r="O47" s="17"/>
      <c r="P47" s="17"/>
      <c r="R47" s="109">
        <v>1</v>
      </c>
      <c r="S47" s="109">
        <v>1</v>
      </c>
    </row>
    <row r="48" spans="1:111" ht="15" customHeight="1" x14ac:dyDescent="0.25">
      <c r="B48" s="42"/>
      <c r="C48" s="90" t="s">
        <v>268</v>
      </c>
      <c r="D48" s="42"/>
      <c r="E48" s="33" t="s">
        <v>263</v>
      </c>
      <c r="F48" s="17"/>
      <c r="G48" s="42"/>
      <c r="H48" s="17"/>
      <c r="I48" s="17"/>
      <c r="J48" s="17"/>
      <c r="K48" s="17"/>
      <c r="L48" s="17"/>
      <c r="M48" s="53"/>
      <c r="N48" s="17"/>
      <c r="O48" s="17"/>
      <c r="P48" s="17"/>
      <c r="AA48" s="109">
        <v>1</v>
      </c>
      <c r="AM48" s="109">
        <v>1</v>
      </c>
      <c r="AY48" s="109">
        <v>1</v>
      </c>
      <c r="BK48" s="109">
        <v>1</v>
      </c>
      <c r="BW48" s="109">
        <v>1</v>
      </c>
      <c r="CI48" s="109">
        <v>1</v>
      </c>
      <c r="CU48" s="109">
        <v>1</v>
      </c>
      <c r="DG48" s="109">
        <v>1</v>
      </c>
    </row>
    <row r="49" spans="1:111" ht="15" customHeight="1" x14ac:dyDescent="0.25">
      <c r="B49" s="42"/>
      <c r="C49" s="90" t="s">
        <v>270</v>
      </c>
      <c r="D49" s="42"/>
      <c r="E49" s="33" t="s">
        <v>265</v>
      </c>
      <c r="F49" s="17"/>
      <c r="G49" s="42"/>
      <c r="H49" s="17"/>
      <c r="I49" s="17"/>
      <c r="J49" s="17"/>
      <c r="K49" s="17"/>
      <c r="L49" s="17"/>
      <c r="M49" s="53"/>
      <c r="N49" s="17"/>
      <c r="O49" s="17"/>
      <c r="P49" s="17"/>
      <c r="Z49" s="109">
        <v>1</v>
      </c>
      <c r="AF49" s="109">
        <v>1</v>
      </c>
      <c r="AL49" s="109">
        <v>1</v>
      </c>
    </row>
    <row r="50" spans="1:111" ht="15" customHeight="1" x14ac:dyDescent="0.25">
      <c r="B50" s="42"/>
      <c r="C50" s="90" t="s">
        <v>275</v>
      </c>
      <c r="D50" s="42"/>
      <c r="E50" s="33" t="s">
        <v>267</v>
      </c>
      <c r="F50" s="17"/>
      <c r="G50" s="42"/>
      <c r="H50" s="17"/>
      <c r="I50" s="17"/>
      <c r="J50" s="17"/>
      <c r="K50" s="17"/>
      <c r="L50" s="17"/>
      <c r="M50" s="53"/>
      <c r="N50" s="17"/>
      <c r="O50" s="17"/>
      <c r="P50" s="17"/>
      <c r="AG50" s="109">
        <v>1</v>
      </c>
      <c r="AY50" s="109">
        <v>1</v>
      </c>
      <c r="BQ50" s="109">
        <v>1</v>
      </c>
      <c r="CI50" s="109">
        <v>1</v>
      </c>
      <c r="DA50" s="109">
        <v>1</v>
      </c>
    </row>
    <row r="51" spans="1:111" ht="15" customHeight="1" x14ac:dyDescent="0.25">
      <c r="B51" s="42"/>
      <c r="C51" s="90" t="s">
        <v>277</v>
      </c>
      <c r="D51" s="42"/>
      <c r="E51" s="33" t="s">
        <v>269</v>
      </c>
      <c r="F51" s="17"/>
      <c r="G51" s="42"/>
      <c r="H51" s="17"/>
      <c r="I51" s="17"/>
      <c r="J51" s="17"/>
      <c r="K51" s="17"/>
      <c r="L51" s="17"/>
      <c r="M51" s="53"/>
      <c r="N51" s="17"/>
      <c r="O51" s="17"/>
      <c r="P51" s="17"/>
      <c r="AC51" s="109">
        <v>1</v>
      </c>
      <c r="AU51" s="109">
        <v>1</v>
      </c>
      <c r="BM51" s="109">
        <v>1</v>
      </c>
      <c r="CE51" s="109">
        <v>1</v>
      </c>
      <c r="CW51" s="109">
        <v>1</v>
      </c>
    </row>
    <row r="52" spans="1:111" ht="15" customHeight="1" x14ac:dyDescent="0.25">
      <c r="B52" s="42"/>
      <c r="C52" s="90" t="s">
        <v>288</v>
      </c>
      <c r="D52" s="42"/>
      <c r="E52" s="57" t="s">
        <v>272</v>
      </c>
      <c r="F52" s="17"/>
      <c r="G52" s="42"/>
      <c r="H52" s="17"/>
      <c r="I52" s="17"/>
      <c r="J52" s="17"/>
      <c r="K52" s="17"/>
      <c r="L52" s="17"/>
      <c r="M52" s="59" t="s">
        <v>274</v>
      </c>
      <c r="N52" s="17"/>
      <c r="O52" s="17"/>
      <c r="P52" s="17"/>
      <c r="AM52" s="109">
        <v>1</v>
      </c>
      <c r="BK52" s="109">
        <v>1</v>
      </c>
      <c r="CI52" s="109">
        <v>1</v>
      </c>
      <c r="DG52" s="109">
        <v>1</v>
      </c>
    </row>
    <row r="53" spans="1:111" ht="15" customHeight="1" x14ac:dyDescent="0.25">
      <c r="B53" s="42"/>
      <c r="C53" s="90" t="s">
        <v>289</v>
      </c>
      <c r="D53" s="42"/>
      <c r="E53" s="57" t="s">
        <v>276</v>
      </c>
      <c r="F53" s="17"/>
      <c r="G53" s="42"/>
      <c r="H53" s="17"/>
      <c r="I53" s="17"/>
      <c r="J53" s="17"/>
      <c r="K53" s="17"/>
      <c r="L53" s="17"/>
      <c r="M53" s="59"/>
      <c r="N53" s="17"/>
      <c r="O53" s="17"/>
      <c r="P53" s="17"/>
      <c r="W53" s="109">
        <v>1</v>
      </c>
      <c r="AC53" s="109">
        <v>1</v>
      </c>
      <c r="AI53" s="109">
        <v>1</v>
      </c>
      <c r="AO53" s="109">
        <v>1</v>
      </c>
    </row>
    <row r="54" spans="1:111" ht="15" customHeight="1" x14ac:dyDescent="0.25">
      <c r="B54" s="42"/>
      <c r="C54" s="90" t="s">
        <v>159</v>
      </c>
      <c r="D54" s="42"/>
      <c r="E54" s="33" t="s">
        <v>54</v>
      </c>
      <c r="F54" s="17"/>
      <c r="G54" s="42"/>
      <c r="H54" s="17"/>
      <c r="I54" s="17"/>
      <c r="J54" s="17"/>
      <c r="K54" s="17"/>
      <c r="L54" s="17"/>
      <c r="M54" s="53"/>
      <c r="N54" s="17"/>
      <c r="O54" s="17"/>
      <c r="P54" s="17"/>
    </row>
    <row r="55" spans="1:111" x14ac:dyDescent="0.25">
      <c r="B55" s="40"/>
      <c r="C55" s="90"/>
      <c r="D55" s="40"/>
      <c r="E55" s="22"/>
      <c r="F55" s="17"/>
      <c r="G55" s="40"/>
      <c r="H55" s="17"/>
      <c r="I55" s="17"/>
      <c r="J55" s="17"/>
      <c r="K55" s="17"/>
      <c r="L55" s="17"/>
      <c r="M55" s="53"/>
      <c r="N55" s="17"/>
      <c r="O55" s="17"/>
      <c r="P55" s="17"/>
    </row>
    <row r="56" spans="1:111" ht="37.5" x14ac:dyDescent="0.25">
      <c r="B56" s="41"/>
      <c r="C56" s="91" t="s">
        <v>77</v>
      </c>
      <c r="D56" s="41"/>
      <c r="E56" s="78" t="s">
        <v>48</v>
      </c>
      <c r="F56" s="17"/>
      <c r="G56" s="41"/>
      <c r="H56" s="17"/>
      <c r="I56" s="17"/>
      <c r="J56" s="17"/>
      <c r="K56" s="17"/>
      <c r="L56" s="17"/>
      <c r="M56" s="53"/>
      <c r="N56" s="17"/>
      <c r="O56" s="17"/>
      <c r="P56" s="17"/>
    </row>
    <row r="57" spans="1:111" ht="30" x14ac:dyDescent="0.25">
      <c r="B57" s="41"/>
      <c r="C57" s="91"/>
      <c r="D57" s="41"/>
      <c r="E57" s="80" t="str">
        <f>+WEB_SİTESİ_ve_SOSYAL_MEDYA_HESAPLARI_FAALİYETLERİ&amp;" Eğitim Linkleri"</f>
        <v>WEB SİTESİ ve SOSYAL MEDYA HESAPLARI FAALİYETLERİ Eğitim Linkleri</v>
      </c>
      <c r="F57" s="17"/>
      <c r="G57" s="41"/>
      <c r="H57" s="17"/>
      <c r="I57" s="17"/>
      <c r="J57" s="17"/>
      <c r="K57" s="17"/>
      <c r="L57" s="17"/>
      <c r="M57" s="53"/>
      <c r="N57" s="17"/>
      <c r="O57" s="17"/>
      <c r="P57" s="17"/>
    </row>
    <row r="58" spans="1:111" ht="29.45" customHeight="1" x14ac:dyDescent="0.25">
      <c r="B58" s="41"/>
      <c r="C58" s="90" t="s">
        <v>78</v>
      </c>
      <c r="D58" s="41"/>
      <c r="E58" s="57" t="s">
        <v>440</v>
      </c>
      <c r="F58" s="17"/>
      <c r="G58" s="41"/>
      <c r="H58" s="17"/>
      <c r="I58" s="17"/>
      <c r="J58" s="17"/>
      <c r="K58" s="17"/>
      <c r="L58" s="17"/>
      <c r="M58" s="53"/>
      <c r="N58" s="17"/>
      <c r="O58" s="17"/>
      <c r="P58" s="17"/>
      <c r="R58" s="109">
        <v>1</v>
      </c>
      <c r="S58" s="109">
        <v>1</v>
      </c>
      <c r="T58" s="109">
        <v>1</v>
      </c>
      <c r="U58" s="109">
        <v>1</v>
      </c>
      <c r="W58" s="109">
        <v>1</v>
      </c>
      <c r="X58" s="109">
        <v>1</v>
      </c>
      <c r="Y58" s="109">
        <v>1</v>
      </c>
      <c r="Z58" s="109">
        <v>1</v>
      </c>
      <c r="AA58" s="109">
        <v>1</v>
      </c>
    </row>
    <row r="59" spans="1:111" s="7" customFormat="1" ht="15" customHeight="1" x14ac:dyDescent="0.25">
      <c r="A59" s="76"/>
      <c r="B59" s="42"/>
      <c r="C59" s="90" t="s">
        <v>78</v>
      </c>
      <c r="D59" s="42"/>
      <c r="E59" s="33" t="s">
        <v>49</v>
      </c>
      <c r="F59" s="18"/>
      <c r="G59" s="42"/>
      <c r="H59" s="18"/>
      <c r="I59" s="18" t="s">
        <v>262</v>
      </c>
      <c r="J59" s="18"/>
      <c r="K59" s="18" t="s">
        <v>261</v>
      </c>
      <c r="L59" s="18"/>
      <c r="M59" s="53"/>
      <c r="N59" s="18"/>
      <c r="O59" s="18"/>
      <c r="P59" s="18"/>
      <c r="Q59" s="12"/>
      <c r="W59" s="12"/>
      <c r="AD59" s="109">
        <v>1</v>
      </c>
      <c r="AE59" s="109">
        <v>1</v>
      </c>
      <c r="AP59" s="109">
        <v>1</v>
      </c>
      <c r="AQ59" s="109">
        <v>1</v>
      </c>
      <c r="BB59" s="109">
        <v>1</v>
      </c>
      <c r="BC59" s="109">
        <v>1</v>
      </c>
      <c r="BN59" s="109">
        <v>1</v>
      </c>
      <c r="BO59" s="109">
        <v>1</v>
      </c>
      <c r="BZ59" s="109">
        <v>1</v>
      </c>
      <c r="CA59" s="109">
        <v>1</v>
      </c>
      <c r="CL59" s="109">
        <v>1</v>
      </c>
      <c r="CM59" s="109">
        <v>1</v>
      </c>
      <c r="CX59" s="109">
        <v>1</v>
      </c>
      <c r="CY59" s="109">
        <v>1</v>
      </c>
    </row>
    <row r="60" spans="1:111" s="7" customFormat="1" ht="15" customHeight="1" x14ac:dyDescent="0.25">
      <c r="A60" s="76"/>
      <c r="B60" s="42"/>
      <c r="C60" s="90" t="s">
        <v>79</v>
      </c>
      <c r="D60" s="42"/>
      <c r="E60" s="33" t="s">
        <v>50</v>
      </c>
      <c r="F60" s="18"/>
      <c r="G60" s="42"/>
      <c r="H60" s="18"/>
      <c r="I60" s="18"/>
      <c r="J60" s="18"/>
      <c r="K60" s="18"/>
      <c r="L60" s="18"/>
      <c r="M60" s="53"/>
      <c r="N60" s="18"/>
      <c r="O60" s="18"/>
      <c r="P60" s="18"/>
      <c r="Q60" s="12"/>
      <c r="W60" s="12"/>
      <c r="AE60" s="109">
        <v>1</v>
      </c>
      <c r="AF60" s="109">
        <v>1</v>
      </c>
      <c r="AK60" s="109">
        <v>1</v>
      </c>
      <c r="AL60" s="109">
        <v>1</v>
      </c>
      <c r="AQ60" s="109">
        <v>1</v>
      </c>
      <c r="AR60" s="109">
        <v>1</v>
      </c>
      <c r="AW60" s="109">
        <v>1</v>
      </c>
      <c r="AX60" s="109">
        <v>1</v>
      </c>
      <c r="BC60" s="109">
        <v>1</v>
      </c>
      <c r="BD60" s="109">
        <v>1</v>
      </c>
      <c r="BI60" s="109">
        <v>1</v>
      </c>
      <c r="BJ60" s="109">
        <v>1</v>
      </c>
      <c r="BO60" s="109">
        <v>1</v>
      </c>
      <c r="BP60" s="109">
        <v>1</v>
      </c>
      <c r="BU60" s="109">
        <v>1</v>
      </c>
      <c r="BV60" s="109">
        <v>1</v>
      </c>
      <c r="CA60" s="109">
        <v>1</v>
      </c>
      <c r="CB60" s="109">
        <v>1</v>
      </c>
      <c r="CG60" s="109">
        <v>1</v>
      </c>
      <c r="CH60" s="109">
        <v>1</v>
      </c>
      <c r="CM60" s="109">
        <v>1</v>
      </c>
      <c r="CN60" s="109">
        <v>1</v>
      </c>
      <c r="CS60" s="109">
        <v>1</v>
      </c>
      <c r="CT60" s="109">
        <v>1</v>
      </c>
      <c r="CY60" s="109">
        <v>1</v>
      </c>
      <c r="CZ60" s="109">
        <v>1</v>
      </c>
      <c r="DE60" s="109">
        <v>1</v>
      </c>
      <c r="DF60" s="109">
        <v>1</v>
      </c>
    </row>
    <row r="61" spans="1:111" s="7" customFormat="1" ht="30" x14ac:dyDescent="0.25">
      <c r="A61" s="76"/>
      <c r="B61" s="42"/>
      <c r="C61" s="90" t="s">
        <v>80</v>
      </c>
      <c r="D61" s="42"/>
      <c r="E61" s="33" t="s">
        <v>51</v>
      </c>
      <c r="F61" s="18"/>
      <c r="G61" s="42"/>
      <c r="H61" s="18"/>
      <c r="I61" s="18"/>
      <c r="J61" s="18"/>
      <c r="K61" s="18"/>
      <c r="L61" s="18"/>
      <c r="M61" s="53"/>
      <c r="N61" s="18"/>
      <c r="O61" s="18"/>
      <c r="P61" s="18"/>
      <c r="Q61" s="12"/>
      <c r="W61" s="12"/>
      <c r="AE61" s="109">
        <v>1</v>
      </c>
      <c r="AF61" s="109">
        <v>1</v>
      </c>
      <c r="AK61" s="109">
        <v>1</v>
      </c>
      <c r="AL61" s="109">
        <v>1</v>
      </c>
      <c r="AQ61" s="109">
        <v>1</v>
      </c>
      <c r="AR61" s="109">
        <v>1</v>
      </c>
      <c r="AW61" s="109">
        <v>1</v>
      </c>
      <c r="AX61" s="109">
        <v>1</v>
      </c>
      <c r="BC61" s="109">
        <v>1</v>
      </c>
      <c r="BD61" s="109">
        <v>1</v>
      </c>
      <c r="BI61" s="109">
        <v>1</v>
      </c>
      <c r="BJ61" s="109">
        <v>1</v>
      </c>
      <c r="BO61" s="109">
        <v>1</v>
      </c>
      <c r="BP61" s="109">
        <v>1</v>
      </c>
      <c r="BU61" s="109">
        <v>1</v>
      </c>
      <c r="BV61" s="109">
        <v>1</v>
      </c>
      <c r="CA61" s="109">
        <v>1</v>
      </c>
      <c r="CB61" s="109">
        <v>1</v>
      </c>
      <c r="CG61" s="109">
        <v>1</v>
      </c>
      <c r="CH61" s="109">
        <v>1</v>
      </c>
      <c r="CM61" s="109">
        <v>1</v>
      </c>
      <c r="CN61" s="109">
        <v>1</v>
      </c>
      <c r="CS61" s="109">
        <v>1</v>
      </c>
      <c r="CT61" s="109">
        <v>1</v>
      </c>
      <c r="CY61" s="109">
        <v>1</v>
      </c>
      <c r="CZ61" s="109">
        <v>1</v>
      </c>
      <c r="DE61" s="109">
        <v>1</v>
      </c>
      <c r="DF61" s="109">
        <v>1</v>
      </c>
    </row>
    <row r="62" spans="1:111" s="7" customFormat="1" ht="30" x14ac:dyDescent="0.25">
      <c r="A62" s="76"/>
      <c r="B62" s="42"/>
      <c r="C62" s="90" t="s">
        <v>253</v>
      </c>
      <c r="D62" s="42"/>
      <c r="E62" s="33" t="s">
        <v>254</v>
      </c>
      <c r="F62" s="18"/>
      <c r="G62" s="42"/>
      <c r="H62" s="18"/>
      <c r="I62" s="18"/>
      <c r="J62" s="18"/>
      <c r="K62" s="18"/>
      <c r="L62" s="18"/>
      <c r="M62" s="53"/>
      <c r="N62" s="18"/>
      <c r="O62" s="18"/>
      <c r="P62" s="18"/>
      <c r="Q62" s="12"/>
      <c r="W62" s="12"/>
      <c r="AI62" s="109">
        <v>1</v>
      </c>
      <c r="AO62" s="109">
        <v>1</v>
      </c>
      <c r="AU62" s="109">
        <v>1</v>
      </c>
      <c r="BA62" s="109">
        <v>1</v>
      </c>
      <c r="BG62" s="109">
        <v>1</v>
      </c>
      <c r="BM62" s="109">
        <v>1</v>
      </c>
      <c r="BS62" s="109">
        <v>1</v>
      </c>
      <c r="BY62" s="109">
        <v>1</v>
      </c>
      <c r="CE62" s="109">
        <v>1</v>
      </c>
      <c r="CK62" s="109">
        <v>1</v>
      </c>
      <c r="CQ62" s="109">
        <v>1</v>
      </c>
      <c r="CW62" s="109">
        <v>1</v>
      </c>
      <c r="DC62" s="109">
        <v>1</v>
      </c>
    </row>
    <row r="63" spans="1:111" s="7" customFormat="1" ht="15" customHeight="1" x14ac:dyDescent="0.25">
      <c r="A63" s="76"/>
      <c r="B63" s="42"/>
      <c r="C63" s="90" t="s">
        <v>255</v>
      </c>
      <c r="D63" s="42"/>
      <c r="E63" s="33" t="s">
        <v>256</v>
      </c>
      <c r="F63" s="18"/>
      <c r="G63" s="42"/>
      <c r="H63" s="18"/>
      <c r="I63" s="18"/>
      <c r="J63" s="18"/>
      <c r="K63" s="18"/>
      <c r="L63" s="18"/>
      <c r="M63" s="53"/>
      <c r="N63" s="18"/>
      <c r="O63" s="18"/>
      <c r="P63" s="18"/>
      <c r="Q63" s="12"/>
      <c r="W63" s="12"/>
      <c r="AF63" s="109">
        <v>1</v>
      </c>
      <c r="AG63" s="109">
        <v>1</v>
      </c>
      <c r="AR63" s="109">
        <v>1</v>
      </c>
      <c r="AS63" s="109">
        <v>1</v>
      </c>
      <c r="BD63" s="109">
        <v>1</v>
      </c>
      <c r="BE63" s="109">
        <v>1</v>
      </c>
      <c r="BP63" s="109">
        <v>1</v>
      </c>
      <c r="BQ63" s="109">
        <v>1</v>
      </c>
      <c r="CB63" s="109">
        <v>1</v>
      </c>
      <c r="CC63" s="109">
        <v>1</v>
      </c>
      <c r="CH63" s="109">
        <v>1</v>
      </c>
      <c r="CI63" s="109">
        <v>1</v>
      </c>
      <c r="CT63" s="109">
        <v>1</v>
      </c>
      <c r="CU63" s="109">
        <v>1</v>
      </c>
      <c r="DF63" s="109">
        <v>1</v>
      </c>
      <c r="DG63" s="109">
        <v>1</v>
      </c>
    </row>
    <row r="64" spans="1:111" s="7" customFormat="1" ht="30" x14ac:dyDescent="0.25">
      <c r="A64" s="76"/>
      <c r="B64" s="42"/>
      <c r="C64" s="90" t="s">
        <v>257</v>
      </c>
      <c r="D64" s="42"/>
      <c r="E64" s="33" t="s">
        <v>258</v>
      </c>
      <c r="F64" s="18"/>
      <c r="G64" s="42"/>
      <c r="H64" s="18"/>
      <c r="I64" s="18"/>
      <c r="J64" s="18"/>
      <c r="K64" s="18"/>
      <c r="L64" s="18"/>
      <c r="M64" s="53"/>
      <c r="N64" s="18"/>
      <c r="O64" s="18"/>
      <c r="P64" s="18"/>
      <c r="Q64" s="12"/>
      <c r="W64" s="12"/>
      <c r="AF64" s="109">
        <v>1</v>
      </c>
      <c r="AG64" s="109">
        <v>1</v>
      </c>
      <c r="AR64" s="109">
        <v>1</v>
      </c>
      <c r="AS64" s="109">
        <v>1</v>
      </c>
      <c r="BD64" s="109">
        <v>1</v>
      </c>
      <c r="BE64" s="109">
        <v>1</v>
      </c>
      <c r="BP64" s="109">
        <v>1</v>
      </c>
      <c r="BQ64" s="109">
        <v>1</v>
      </c>
      <c r="CB64" s="109">
        <v>1</v>
      </c>
      <c r="CC64" s="109">
        <v>1</v>
      </c>
      <c r="CH64" s="109">
        <v>1</v>
      </c>
      <c r="CI64" s="109">
        <v>1</v>
      </c>
      <c r="CT64" s="109">
        <v>1</v>
      </c>
      <c r="CU64" s="109">
        <v>1</v>
      </c>
      <c r="DF64" s="109">
        <v>1</v>
      </c>
      <c r="DG64" s="109">
        <v>1</v>
      </c>
    </row>
    <row r="65" spans="1:111" s="7" customFormat="1" x14ac:dyDescent="0.25">
      <c r="A65" s="76"/>
      <c r="B65" s="43"/>
      <c r="C65" s="90"/>
      <c r="D65" s="43"/>
      <c r="E65" s="33"/>
      <c r="F65" s="18"/>
      <c r="G65" s="43"/>
      <c r="H65" s="18"/>
      <c r="I65" s="18"/>
      <c r="J65" s="18"/>
      <c r="K65" s="18"/>
      <c r="L65" s="18"/>
      <c r="M65" s="53"/>
      <c r="N65" s="18"/>
      <c r="O65" s="18"/>
      <c r="P65" s="18"/>
      <c r="Q65" s="12"/>
      <c r="W65" s="12"/>
    </row>
    <row r="66" spans="1:111" ht="37.5" x14ac:dyDescent="0.25">
      <c r="A66" s="94" t="s">
        <v>388</v>
      </c>
      <c r="B66" s="41"/>
      <c r="C66" s="91" t="s">
        <v>81</v>
      </c>
      <c r="D66" s="41"/>
      <c r="E66" s="29" t="s">
        <v>259</v>
      </c>
      <c r="F66" s="19"/>
      <c r="G66" s="41"/>
      <c r="H66" s="19"/>
      <c r="I66" s="19"/>
      <c r="J66" s="19"/>
      <c r="K66" s="19"/>
      <c r="L66" s="19"/>
      <c r="M66" s="54"/>
      <c r="N66" s="19"/>
      <c r="O66" s="19"/>
      <c r="P66" s="19"/>
    </row>
    <row r="67" spans="1:111" ht="28.5" customHeight="1" x14ac:dyDescent="0.25">
      <c r="B67" s="41"/>
      <c r="C67" s="91"/>
      <c r="D67" s="41"/>
      <c r="E67" s="80" t="str">
        <f>+MEVCUT_İHRACAT_PAZARLAMASI_FAALİYETLERİ_ve_YENİ_PAZAR_DENEMESİ&amp;" Eğitim Linkleri"</f>
        <v>MEVCUT İHRACAT PAZARLAMASI FAALİYETLERİ
ve YENİ PAZAR DENEMESİ Eğitim Linkleri</v>
      </c>
      <c r="F67" s="19"/>
      <c r="G67" s="41"/>
      <c r="H67" s="19"/>
      <c r="I67" s="19"/>
      <c r="J67" s="19"/>
      <c r="K67" s="19"/>
      <c r="L67" s="19"/>
      <c r="M67" s="54"/>
      <c r="N67" s="19"/>
      <c r="O67" s="19"/>
      <c r="P67" s="19"/>
    </row>
    <row r="68" spans="1:111" s="65" customFormat="1" ht="15" customHeight="1" x14ac:dyDescent="0.25">
      <c r="A68" s="94" t="s">
        <v>404</v>
      </c>
      <c r="B68" s="42"/>
      <c r="C68" s="90" t="s">
        <v>82</v>
      </c>
      <c r="D68" s="42"/>
      <c r="E68" s="60" t="s">
        <v>14</v>
      </c>
      <c r="F68" s="61"/>
      <c r="G68" s="42"/>
      <c r="H68" s="61"/>
      <c r="I68" s="61"/>
      <c r="J68" s="61"/>
      <c r="K68" s="61"/>
      <c r="L68" s="61"/>
      <c r="M68" s="64"/>
      <c r="N68" s="61"/>
      <c r="O68" s="61"/>
      <c r="P68" s="61"/>
      <c r="Q68" s="62"/>
      <c r="W68" s="109">
        <v>1</v>
      </c>
      <c r="X68" s="109">
        <v>1</v>
      </c>
      <c r="Y68" s="109">
        <v>1</v>
      </c>
      <c r="Z68" s="109">
        <v>1</v>
      </c>
      <c r="AA68" s="109">
        <v>1</v>
      </c>
    </row>
    <row r="69" spans="1:111" ht="30" x14ac:dyDescent="0.25">
      <c r="A69" s="76" t="s">
        <v>405</v>
      </c>
      <c r="B69" s="42"/>
      <c r="C69" s="90" t="s">
        <v>83</v>
      </c>
      <c r="D69" s="42"/>
      <c r="E69" s="30" t="s">
        <v>15</v>
      </c>
      <c r="F69" s="14"/>
      <c r="G69" s="42"/>
      <c r="H69" s="14"/>
      <c r="I69" s="14"/>
      <c r="J69" s="14"/>
      <c r="K69" s="14"/>
      <c r="L69" s="14"/>
      <c r="M69" s="51"/>
      <c r="N69" s="14"/>
      <c r="O69" s="14"/>
      <c r="P69" s="14"/>
      <c r="W69" s="109">
        <v>1</v>
      </c>
      <c r="X69" s="109">
        <v>1</v>
      </c>
      <c r="Y69" s="109">
        <v>1</v>
      </c>
      <c r="Z69" s="109">
        <v>1</v>
      </c>
      <c r="AA69" s="109">
        <v>1</v>
      </c>
    </row>
    <row r="70" spans="1:111" s="7" customFormat="1" ht="15" customHeight="1" x14ac:dyDescent="0.25">
      <c r="A70" s="76"/>
      <c r="B70" s="42"/>
      <c r="C70" s="90" t="s">
        <v>84</v>
      </c>
      <c r="D70" s="42"/>
      <c r="E70" s="107" t="s">
        <v>242</v>
      </c>
      <c r="F70" s="20"/>
      <c r="G70" s="42"/>
      <c r="H70" s="20"/>
      <c r="I70" s="20"/>
      <c r="J70" s="20"/>
      <c r="K70" s="20"/>
      <c r="L70" s="20"/>
      <c r="M70" s="54"/>
      <c r="N70" s="20"/>
      <c r="O70" s="20"/>
      <c r="P70" s="20"/>
      <c r="Q70" s="12"/>
      <c r="W70" s="109">
        <v>1</v>
      </c>
      <c r="X70" s="109">
        <v>1</v>
      </c>
      <c r="Y70" s="109">
        <v>1</v>
      </c>
      <c r="Z70" s="109">
        <v>1</v>
      </c>
      <c r="AA70" s="109">
        <v>1</v>
      </c>
    </row>
    <row r="71" spans="1:111" s="7" customFormat="1" ht="15" customHeight="1" x14ac:dyDescent="0.25">
      <c r="A71" s="76"/>
      <c r="B71" s="42"/>
      <c r="C71" s="90" t="s">
        <v>85</v>
      </c>
      <c r="D71" s="42"/>
      <c r="E71" s="35" t="s">
        <v>243</v>
      </c>
      <c r="F71" s="20"/>
      <c r="G71" s="42"/>
      <c r="H71" s="20"/>
      <c r="I71" s="20"/>
      <c r="J71" s="20"/>
      <c r="K71" s="20"/>
      <c r="L71" s="20"/>
      <c r="M71" s="54"/>
      <c r="N71" s="20"/>
      <c r="O71" s="20"/>
      <c r="P71" s="20"/>
      <c r="Q71" s="12"/>
      <c r="W71" s="109">
        <v>1</v>
      </c>
      <c r="X71" s="109">
        <v>1</v>
      </c>
      <c r="Y71" s="109">
        <v>1</v>
      </c>
      <c r="Z71" s="109">
        <v>1</v>
      </c>
      <c r="AA71" s="109">
        <v>1</v>
      </c>
    </row>
    <row r="72" spans="1:111" s="8" customFormat="1" ht="30" x14ac:dyDescent="0.25">
      <c r="A72" s="88"/>
      <c r="B72" s="42"/>
      <c r="C72" s="90" t="s">
        <v>86</v>
      </c>
      <c r="D72" s="42"/>
      <c r="E72" s="33" t="s">
        <v>244</v>
      </c>
      <c r="F72" s="18"/>
      <c r="G72" s="42"/>
      <c r="H72" s="18"/>
      <c r="I72" s="18"/>
      <c r="J72" s="18"/>
      <c r="K72" s="18"/>
      <c r="L72" s="18"/>
      <c r="M72" s="53"/>
      <c r="N72" s="18"/>
      <c r="O72" s="18"/>
      <c r="P72" s="18"/>
      <c r="Q72" s="13"/>
      <c r="W72" s="13"/>
      <c r="AI72" s="109">
        <v>1</v>
      </c>
      <c r="AJ72" s="109">
        <v>1</v>
      </c>
      <c r="AK72" s="109">
        <v>1</v>
      </c>
      <c r="AL72" s="109">
        <v>1</v>
      </c>
      <c r="AM72" s="109">
        <v>1</v>
      </c>
      <c r="BG72" s="109">
        <v>1</v>
      </c>
      <c r="BH72" s="109">
        <v>1</v>
      </c>
      <c r="BI72" s="109">
        <v>1</v>
      </c>
      <c r="BJ72" s="109">
        <v>1</v>
      </c>
      <c r="BK72" s="109">
        <v>1</v>
      </c>
      <c r="CE72" s="109">
        <v>1</v>
      </c>
      <c r="CF72" s="109">
        <v>1</v>
      </c>
      <c r="CG72" s="109">
        <v>1</v>
      </c>
      <c r="CH72" s="109">
        <v>1</v>
      </c>
      <c r="CI72" s="109">
        <v>1</v>
      </c>
      <c r="DC72" s="109">
        <v>1</v>
      </c>
      <c r="DD72" s="109">
        <v>1</v>
      </c>
      <c r="DE72" s="109">
        <v>1</v>
      </c>
      <c r="DF72" s="109">
        <v>1</v>
      </c>
      <c r="DG72" s="109">
        <v>1</v>
      </c>
    </row>
    <row r="73" spans="1:111" s="7" customFormat="1" ht="45" x14ac:dyDescent="0.25">
      <c r="A73" s="76"/>
      <c r="B73" s="42"/>
      <c r="C73" s="90" t="s">
        <v>87</v>
      </c>
      <c r="D73" s="42"/>
      <c r="E73" s="33" t="s">
        <v>245</v>
      </c>
      <c r="F73" s="18"/>
      <c r="G73" s="42"/>
      <c r="H73" s="18"/>
      <c r="I73" s="18"/>
      <c r="J73" s="18"/>
      <c r="K73" s="18"/>
      <c r="L73" s="18"/>
      <c r="M73" s="53"/>
      <c r="N73" s="18"/>
      <c r="O73" s="18"/>
      <c r="P73" s="18"/>
      <c r="Q73" s="12"/>
      <c r="W73" s="12"/>
      <c r="AC73" s="109">
        <v>1</v>
      </c>
      <c r="AD73" s="109">
        <v>1</v>
      </c>
      <c r="AE73" s="109">
        <v>1</v>
      </c>
      <c r="AF73" s="109">
        <v>1</v>
      </c>
      <c r="AG73" s="109">
        <v>1</v>
      </c>
    </row>
    <row r="74" spans="1:111" s="7" customFormat="1" ht="33.6" customHeight="1" x14ac:dyDescent="0.25">
      <c r="A74" s="76"/>
      <c r="B74" s="42"/>
      <c r="C74" s="90" t="s">
        <v>88</v>
      </c>
      <c r="D74" s="42"/>
      <c r="E74" s="57" t="s">
        <v>246</v>
      </c>
      <c r="F74" s="18"/>
      <c r="G74" s="42"/>
      <c r="H74" s="18"/>
      <c r="I74" s="18"/>
      <c r="J74" s="18"/>
      <c r="K74" s="18"/>
      <c r="L74" s="18"/>
      <c r="M74" s="53"/>
      <c r="N74" s="18"/>
      <c r="O74" s="18"/>
      <c r="P74" s="18"/>
      <c r="Q74" s="12"/>
      <c r="W74" s="12"/>
      <c r="AC74" s="109">
        <v>1</v>
      </c>
      <c r="AD74" s="109">
        <v>1</v>
      </c>
      <c r="AE74" s="109">
        <v>1</v>
      </c>
      <c r="AF74" s="109">
        <v>1</v>
      </c>
      <c r="AG74" s="109">
        <v>1</v>
      </c>
      <c r="AI74" s="109">
        <v>1</v>
      </c>
      <c r="AJ74" s="109">
        <v>1</v>
      </c>
      <c r="AK74" s="109">
        <v>1</v>
      </c>
      <c r="AL74" s="109">
        <v>1</v>
      </c>
      <c r="AM74" s="109">
        <v>1</v>
      </c>
      <c r="AO74" s="109">
        <v>1</v>
      </c>
      <c r="AP74" s="109">
        <v>1</v>
      </c>
      <c r="AQ74" s="109">
        <v>1</v>
      </c>
      <c r="AR74" s="109">
        <v>1</v>
      </c>
      <c r="AS74" s="109">
        <v>1</v>
      </c>
      <c r="AU74" s="109">
        <v>1</v>
      </c>
      <c r="AV74" s="109">
        <v>1</v>
      </c>
      <c r="AW74" s="109">
        <v>1</v>
      </c>
      <c r="AX74" s="109">
        <v>1</v>
      </c>
      <c r="AY74" s="109">
        <v>1</v>
      </c>
    </row>
    <row r="75" spans="1:111" s="7" customFormat="1" ht="30" x14ac:dyDescent="0.25">
      <c r="A75" s="76"/>
      <c r="B75" s="42"/>
      <c r="C75" s="90" t="s">
        <v>89</v>
      </c>
      <c r="D75" s="42"/>
      <c r="E75" s="33" t="s">
        <v>10</v>
      </c>
      <c r="F75" s="18"/>
      <c r="G75" s="42"/>
      <c r="H75" s="18"/>
      <c r="I75" s="18"/>
      <c r="J75" s="18"/>
      <c r="K75" s="18"/>
      <c r="L75" s="18"/>
      <c r="M75" s="53"/>
      <c r="N75" s="18"/>
      <c r="O75" s="18"/>
      <c r="P75" s="18"/>
      <c r="Q75" s="12"/>
      <c r="W75" s="109">
        <v>1</v>
      </c>
      <c r="X75" s="109">
        <v>1</v>
      </c>
      <c r="Y75" s="109">
        <v>1</v>
      </c>
      <c r="Z75" s="109">
        <v>1</v>
      </c>
      <c r="AA75" s="109">
        <v>1</v>
      </c>
    </row>
    <row r="76" spans="1:111" s="7" customFormat="1" ht="30" x14ac:dyDescent="0.25">
      <c r="A76" s="76"/>
      <c r="B76" s="42"/>
      <c r="C76" s="90" t="s">
        <v>90</v>
      </c>
      <c r="D76" s="42"/>
      <c r="E76" s="33" t="s">
        <v>180</v>
      </c>
      <c r="F76" s="18"/>
      <c r="G76" s="42"/>
      <c r="H76" s="18"/>
      <c r="I76" s="18"/>
      <c r="J76" s="18"/>
      <c r="K76" s="18"/>
      <c r="L76" s="18"/>
      <c r="M76" s="53"/>
      <c r="N76" s="18"/>
      <c r="O76" s="18"/>
      <c r="P76" s="18"/>
      <c r="Q76" s="12"/>
      <c r="W76" s="12"/>
      <c r="AI76" s="109">
        <v>1</v>
      </c>
      <c r="AJ76" s="109">
        <v>1</v>
      </c>
      <c r="AK76" s="109">
        <v>1</v>
      </c>
      <c r="AL76" s="109">
        <v>1</v>
      </c>
      <c r="AM76" s="109">
        <v>1</v>
      </c>
      <c r="AO76" s="109">
        <v>1</v>
      </c>
      <c r="AP76" s="109">
        <v>1</v>
      </c>
      <c r="AQ76" s="109">
        <v>1</v>
      </c>
      <c r="AR76" s="109">
        <v>1</v>
      </c>
      <c r="AS76" s="109">
        <v>1</v>
      </c>
    </row>
    <row r="77" spans="1:111" s="7" customFormat="1" ht="30" x14ac:dyDescent="0.25">
      <c r="A77" s="76"/>
      <c r="B77" s="42"/>
      <c r="C77" s="90" t="s">
        <v>155</v>
      </c>
      <c r="D77" s="42"/>
      <c r="E77" s="33" t="s">
        <v>156</v>
      </c>
      <c r="F77" s="18"/>
      <c r="G77" s="42"/>
      <c r="H77" s="18"/>
      <c r="I77" s="18"/>
      <c r="J77" s="18"/>
      <c r="K77" s="18"/>
      <c r="L77" s="18"/>
      <c r="M77" s="53"/>
      <c r="N77" s="18"/>
      <c r="O77" s="18"/>
      <c r="P77" s="18"/>
      <c r="Q77" s="12"/>
      <c r="W77" s="12"/>
      <c r="AC77" s="109">
        <v>1</v>
      </c>
      <c r="AD77" s="109">
        <v>1</v>
      </c>
      <c r="AE77" s="109">
        <v>1</v>
      </c>
      <c r="AF77" s="109">
        <v>1</v>
      </c>
      <c r="AG77" s="109">
        <v>1</v>
      </c>
    </row>
    <row r="78" spans="1:111" s="7" customFormat="1" ht="30" x14ac:dyDescent="0.25">
      <c r="A78" s="76" t="s">
        <v>62</v>
      </c>
      <c r="B78" s="42"/>
      <c r="C78" s="90" t="s">
        <v>157</v>
      </c>
      <c r="D78" s="42"/>
      <c r="E78" s="33" t="s">
        <v>158</v>
      </c>
      <c r="F78" s="18"/>
      <c r="G78" s="42"/>
      <c r="H78" s="18"/>
      <c r="I78" s="18"/>
      <c r="J78" s="18"/>
      <c r="K78" s="18"/>
      <c r="L78" s="18"/>
      <c r="M78" s="53"/>
      <c r="N78" s="18"/>
      <c r="O78" s="18"/>
      <c r="P78" s="18"/>
      <c r="Q78" s="12"/>
      <c r="W78" s="12"/>
      <c r="AC78" s="109">
        <v>1</v>
      </c>
      <c r="AD78" s="109">
        <v>1</v>
      </c>
      <c r="AE78" s="109">
        <v>1</v>
      </c>
      <c r="AF78" s="109">
        <v>1</v>
      </c>
      <c r="AG78" s="109">
        <v>1</v>
      </c>
    </row>
    <row r="79" spans="1:111" s="7" customFormat="1" ht="15" customHeight="1" x14ac:dyDescent="0.25">
      <c r="A79" s="76" t="s">
        <v>164</v>
      </c>
      <c r="B79" s="42"/>
      <c r="C79" s="90" t="s">
        <v>178</v>
      </c>
      <c r="D79" s="42"/>
      <c r="E79" s="57" t="s">
        <v>179</v>
      </c>
      <c r="F79" s="18"/>
      <c r="G79" s="42"/>
      <c r="H79" s="18"/>
      <c r="I79" s="18"/>
      <c r="J79" s="18"/>
      <c r="K79" s="33" t="s">
        <v>260</v>
      </c>
      <c r="L79" s="18"/>
      <c r="M79" s="53"/>
      <c r="N79" s="18"/>
      <c r="O79" s="18"/>
      <c r="P79" s="18"/>
      <c r="Q79" s="12"/>
      <c r="W79" s="12"/>
      <c r="AI79" s="109">
        <v>1</v>
      </c>
      <c r="AJ79" s="109">
        <v>1</v>
      </c>
      <c r="AK79" s="109">
        <v>1</v>
      </c>
      <c r="AL79" s="109">
        <v>1</v>
      </c>
      <c r="AM79" s="109">
        <v>1</v>
      </c>
      <c r="AO79" s="109">
        <v>1</v>
      </c>
      <c r="AP79" s="109">
        <v>1</v>
      </c>
      <c r="AQ79" s="109">
        <v>1</v>
      </c>
      <c r="AR79" s="109">
        <v>1</v>
      </c>
      <c r="AS79" s="109">
        <v>1</v>
      </c>
      <c r="AU79" s="109">
        <v>1</v>
      </c>
      <c r="AV79" s="109">
        <v>1</v>
      </c>
      <c r="AW79" s="109">
        <v>1</v>
      </c>
      <c r="AX79" s="109">
        <v>1</v>
      </c>
      <c r="AY79" s="109">
        <v>1</v>
      </c>
      <c r="BA79" s="109">
        <v>1</v>
      </c>
      <c r="BB79" s="109">
        <v>1</v>
      </c>
      <c r="BC79" s="109">
        <v>1</v>
      </c>
      <c r="BD79" s="109">
        <v>1</v>
      </c>
      <c r="BE79" s="109">
        <v>1</v>
      </c>
      <c r="BG79" s="109">
        <v>1</v>
      </c>
      <c r="BH79" s="109">
        <v>1</v>
      </c>
      <c r="BI79" s="109">
        <v>1</v>
      </c>
      <c r="BJ79" s="109">
        <v>1</v>
      </c>
      <c r="BK79" s="109">
        <v>1</v>
      </c>
      <c r="BM79" s="109">
        <v>1</v>
      </c>
      <c r="BN79" s="109">
        <v>1</v>
      </c>
      <c r="BO79" s="109">
        <v>1</v>
      </c>
      <c r="BP79" s="109">
        <v>1</v>
      </c>
      <c r="BQ79" s="109">
        <v>1</v>
      </c>
      <c r="BS79" s="109">
        <v>1</v>
      </c>
      <c r="BT79" s="109">
        <v>1</v>
      </c>
      <c r="BU79" s="109">
        <v>1</v>
      </c>
      <c r="BV79" s="109">
        <v>1</v>
      </c>
      <c r="BW79" s="109">
        <v>1</v>
      </c>
      <c r="BY79" s="109">
        <v>1</v>
      </c>
      <c r="BZ79" s="109">
        <v>1</v>
      </c>
      <c r="CA79" s="109">
        <v>1</v>
      </c>
      <c r="CB79" s="109">
        <v>1</v>
      </c>
      <c r="CC79" s="109">
        <v>1</v>
      </c>
      <c r="CE79" s="109">
        <v>1</v>
      </c>
      <c r="CF79" s="109">
        <v>1</v>
      </c>
      <c r="CG79" s="109">
        <v>1</v>
      </c>
      <c r="CH79" s="109">
        <v>1</v>
      </c>
      <c r="CI79" s="109">
        <v>1</v>
      </c>
      <c r="CK79" s="109">
        <v>1</v>
      </c>
      <c r="CL79" s="109">
        <v>1</v>
      </c>
      <c r="CM79" s="109">
        <v>1</v>
      </c>
      <c r="CN79" s="109">
        <v>1</v>
      </c>
      <c r="CO79" s="109">
        <v>1</v>
      </c>
      <c r="CQ79" s="109">
        <v>1</v>
      </c>
      <c r="CR79" s="109">
        <v>1</v>
      </c>
      <c r="CS79" s="109">
        <v>1</v>
      </c>
      <c r="CT79" s="109">
        <v>1</v>
      </c>
      <c r="CU79" s="109">
        <v>1</v>
      </c>
      <c r="CW79" s="109">
        <v>1</v>
      </c>
      <c r="CX79" s="109">
        <v>1</v>
      </c>
      <c r="CY79" s="109">
        <v>1</v>
      </c>
      <c r="CZ79" s="109">
        <v>1</v>
      </c>
      <c r="DA79" s="109">
        <v>1</v>
      </c>
      <c r="DC79" s="109">
        <v>1</v>
      </c>
      <c r="DD79" s="109">
        <v>1</v>
      </c>
      <c r="DE79" s="109">
        <v>1</v>
      </c>
    </row>
    <row r="80" spans="1:111" s="103" customFormat="1" ht="15" customHeight="1" x14ac:dyDescent="0.25">
      <c r="A80" s="94" t="s">
        <v>374</v>
      </c>
      <c r="B80" s="42"/>
      <c r="C80" s="90" t="s">
        <v>181</v>
      </c>
      <c r="D80" s="42"/>
      <c r="E80" s="57" t="s">
        <v>182</v>
      </c>
      <c r="F80" s="101"/>
      <c r="G80" s="42"/>
      <c r="H80" s="101"/>
      <c r="I80" s="101"/>
      <c r="J80" s="101"/>
      <c r="K80" s="101"/>
      <c r="L80" s="101"/>
      <c r="M80" s="97"/>
      <c r="N80" s="101"/>
      <c r="O80" s="101"/>
      <c r="P80" s="101"/>
      <c r="Q80" s="102"/>
      <c r="W80" s="102"/>
      <c r="AI80" s="109">
        <v>1</v>
      </c>
      <c r="AJ80" s="109">
        <v>1</v>
      </c>
      <c r="AK80" s="109">
        <v>1</v>
      </c>
      <c r="AL80" s="109">
        <v>1</v>
      </c>
      <c r="AM80" s="109">
        <v>1</v>
      </c>
      <c r="AN80" s="7"/>
      <c r="AO80" s="109">
        <v>1</v>
      </c>
      <c r="AP80" s="109">
        <v>1</v>
      </c>
      <c r="AQ80" s="109">
        <v>1</v>
      </c>
      <c r="AR80" s="109">
        <v>1</v>
      </c>
      <c r="AS80" s="109">
        <v>1</v>
      </c>
      <c r="AT80" s="7"/>
      <c r="AU80" s="109">
        <v>1</v>
      </c>
      <c r="AV80" s="109">
        <v>1</v>
      </c>
      <c r="AW80" s="109">
        <v>1</v>
      </c>
      <c r="AX80" s="109">
        <v>1</v>
      </c>
      <c r="AY80" s="109">
        <v>1</v>
      </c>
      <c r="AZ80" s="7"/>
      <c r="BA80" s="109">
        <v>1</v>
      </c>
      <c r="BB80" s="109">
        <v>1</v>
      </c>
      <c r="BC80" s="109">
        <v>1</v>
      </c>
      <c r="BD80" s="109">
        <v>1</v>
      </c>
      <c r="BE80" s="109">
        <v>1</v>
      </c>
      <c r="BF80" s="7"/>
      <c r="BG80" s="109">
        <v>1</v>
      </c>
      <c r="BH80" s="109">
        <v>1</v>
      </c>
      <c r="BI80" s="109">
        <v>1</v>
      </c>
      <c r="BJ80" s="109">
        <v>1</v>
      </c>
      <c r="BK80" s="109">
        <v>1</v>
      </c>
      <c r="BL80" s="7"/>
      <c r="BM80" s="109">
        <v>1</v>
      </c>
      <c r="BN80" s="109">
        <v>1</v>
      </c>
      <c r="BO80" s="109">
        <v>1</v>
      </c>
      <c r="BP80" s="109">
        <v>1</v>
      </c>
      <c r="BQ80" s="109">
        <v>1</v>
      </c>
      <c r="BR80" s="7"/>
      <c r="BS80" s="109">
        <v>1</v>
      </c>
      <c r="BT80" s="109">
        <v>1</v>
      </c>
      <c r="BU80" s="109">
        <v>1</v>
      </c>
      <c r="BV80" s="109">
        <v>1</v>
      </c>
      <c r="BW80" s="109">
        <v>1</v>
      </c>
      <c r="BX80" s="7"/>
      <c r="BY80" s="109">
        <v>1</v>
      </c>
      <c r="BZ80" s="109">
        <v>1</v>
      </c>
      <c r="CA80" s="109">
        <v>1</v>
      </c>
      <c r="CB80" s="109">
        <v>1</v>
      </c>
      <c r="CC80" s="109">
        <v>1</v>
      </c>
      <c r="CD80" s="7"/>
      <c r="CE80" s="109">
        <v>1</v>
      </c>
      <c r="CF80" s="109">
        <v>1</v>
      </c>
      <c r="CG80" s="109">
        <v>1</v>
      </c>
      <c r="CH80" s="109">
        <v>1</v>
      </c>
      <c r="CI80" s="109">
        <v>1</v>
      </c>
      <c r="CJ80" s="7"/>
      <c r="CK80" s="109">
        <v>1</v>
      </c>
      <c r="CL80" s="109">
        <v>1</v>
      </c>
      <c r="CM80" s="109">
        <v>1</v>
      </c>
      <c r="CN80" s="109">
        <v>1</v>
      </c>
      <c r="CO80" s="109">
        <v>1</v>
      </c>
      <c r="CP80" s="7"/>
      <c r="CQ80" s="109">
        <v>1</v>
      </c>
      <c r="CR80" s="109">
        <v>1</v>
      </c>
      <c r="CS80" s="109">
        <v>1</v>
      </c>
      <c r="CT80" s="109">
        <v>1</v>
      </c>
      <c r="CU80" s="109">
        <v>1</v>
      </c>
      <c r="CV80" s="7"/>
      <c r="CW80" s="109">
        <v>1</v>
      </c>
      <c r="CX80" s="109">
        <v>1</v>
      </c>
      <c r="CY80" s="109">
        <v>1</v>
      </c>
      <c r="CZ80" s="109">
        <v>1</v>
      </c>
      <c r="DA80" s="109">
        <v>1</v>
      </c>
      <c r="DB80" s="7"/>
      <c r="DC80" s="109">
        <v>1</v>
      </c>
      <c r="DD80" s="109">
        <v>1</v>
      </c>
      <c r="DE80" s="109">
        <v>1</v>
      </c>
    </row>
    <row r="81" spans="1:110" s="7" customFormat="1" ht="30" x14ac:dyDescent="0.25">
      <c r="A81" s="76"/>
      <c r="B81" s="42"/>
      <c r="C81" s="90" t="s">
        <v>187</v>
      </c>
      <c r="D81" s="42"/>
      <c r="E81" s="33" t="s">
        <v>240</v>
      </c>
      <c r="F81" s="18"/>
      <c r="G81" s="42"/>
      <c r="H81" s="18"/>
      <c r="I81" s="18"/>
      <c r="J81" s="18"/>
      <c r="K81" s="18"/>
      <c r="L81" s="18"/>
      <c r="M81" s="53"/>
      <c r="N81" s="18"/>
      <c r="O81" s="18"/>
      <c r="P81" s="18"/>
      <c r="Q81" s="12"/>
      <c r="W81" s="109">
        <v>1</v>
      </c>
      <c r="X81" s="109">
        <v>1</v>
      </c>
      <c r="Y81" s="109">
        <v>1</v>
      </c>
      <c r="Z81" s="109">
        <v>1</v>
      </c>
      <c r="AA81" s="109">
        <v>1</v>
      </c>
      <c r="AC81" s="109">
        <v>1</v>
      </c>
      <c r="AD81" s="109">
        <v>1</v>
      </c>
      <c r="AE81" s="109">
        <v>1</v>
      </c>
      <c r="AF81" s="109">
        <v>1</v>
      </c>
      <c r="AG81" s="109">
        <v>1</v>
      </c>
    </row>
    <row r="82" spans="1:110" s="7" customFormat="1" ht="30" x14ac:dyDescent="0.25">
      <c r="A82" s="76"/>
      <c r="B82" s="42"/>
      <c r="C82" s="90" t="s">
        <v>188</v>
      </c>
      <c r="D82" s="42"/>
      <c r="E82" s="33" t="s">
        <v>241</v>
      </c>
      <c r="F82" s="18"/>
      <c r="G82" s="42"/>
      <c r="H82" s="18"/>
      <c r="I82" s="18"/>
      <c r="J82" s="18"/>
      <c r="K82" s="18"/>
      <c r="L82" s="18"/>
      <c r="M82" s="53"/>
      <c r="N82" s="18"/>
      <c r="O82" s="18"/>
      <c r="P82" s="18"/>
      <c r="Q82" s="12"/>
      <c r="W82" s="12"/>
      <c r="Z82" s="109">
        <v>1</v>
      </c>
      <c r="AF82" s="109">
        <v>1</v>
      </c>
      <c r="AL82" s="109">
        <v>1</v>
      </c>
      <c r="AR82" s="109">
        <v>1</v>
      </c>
      <c r="AX82" s="109">
        <v>1</v>
      </c>
      <c r="BD82" s="109">
        <v>1</v>
      </c>
      <c r="BJ82" s="109">
        <v>1</v>
      </c>
      <c r="BP82" s="109">
        <v>1</v>
      </c>
      <c r="BV82" s="109">
        <v>1</v>
      </c>
      <c r="CB82" s="109">
        <v>1</v>
      </c>
      <c r="CH82" s="109">
        <v>1</v>
      </c>
      <c r="CN82" s="109">
        <v>1</v>
      </c>
      <c r="CT82" s="109">
        <v>1</v>
      </c>
      <c r="CZ82" s="109">
        <v>1</v>
      </c>
      <c r="DF82" s="109">
        <v>1</v>
      </c>
    </row>
    <row r="83" spans="1:110" s="7" customFormat="1" ht="30" x14ac:dyDescent="0.25">
      <c r="A83" s="76"/>
      <c r="B83" s="42"/>
      <c r="C83" s="90" t="s">
        <v>198</v>
      </c>
      <c r="D83" s="42"/>
      <c r="E83" s="33" t="s">
        <v>199</v>
      </c>
      <c r="F83" s="18"/>
      <c r="G83" s="42"/>
      <c r="H83" s="18"/>
      <c r="I83" s="18"/>
      <c r="J83" s="18"/>
      <c r="K83" s="18"/>
      <c r="L83" s="18"/>
      <c r="M83" s="53"/>
      <c r="N83" s="18"/>
      <c r="O83" s="18"/>
      <c r="P83" s="18"/>
      <c r="Q83" s="12"/>
      <c r="W83" s="12"/>
    </row>
    <row r="84" spans="1:110" s="7" customFormat="1" x14ac:dyDescent="0.25">
      <c r="A84" s="76"/>
      <c r="B84" s="42"/>
      <c r="C84" s="90"/>
      <c r="D84" s="42"/>
      <c r="E84" s="33"/>
      <c r="F84" s="18"/>
      <c r="G84" s="42"/>
      <c r="H84" s="18"/>
      <c r="I84" s="18"/>
      <c r="J84" s="18"/>
      <c r="K84" s="18"/>
      <c r="L84" s="18"/>
      <c r="M84" s="53"/>
      <c r="N84" s="18"/>
      <c r="O84" s="18"/>
      <c r="P84" s="18"/>
      <c r="Q84" s="12"/>
      <c r="W84" s="12"/>
    </row>
    <row r="85" spans="1:110" x14ac:dyDescent="0.25">
      <c r="B85" s="40"/>
      <c r="C85" s="90"/>
      <c r="D85" s="40"/>
      <c r="E85" s="36"/>
      <c r="F85" s="19"/>
      <c r="G85" s="40"/>
      <c r="H85" s="19"/>
      <c r="I85" s="19"/>
      <c r="J85" s="19"/>
      <c r="K85" s="19"/>
      <c r="L85" s="19"/>
      <c r="M85" s="54"/>
      <c r="N85" s="19"/>
      <c r="O85" s="19"/>
      <c r="P85" s="19"/>
    </row>
    <row r="86" spans="1:110" ht="30" x14ac:dyDescent="0.25">
      <c r="A86" s="94" t="s">
        <v>408</v>
      </c>
      <c r="B86" s="41"/>
      <c r="C86" s="91" t="s">
        <v>91</v>
      </c>
      <c r="D86" s="41"/>
      <c r="E86" s="29" t="s">
        <v>154</v>
      </c>
      <c r="F86" s="19"/>
      <c r="G86" s="41"/>
      <c r="H86" s="19"/>
      <c r="I86" s="19"/>
      <c r="J86" s="19"/>
      <c r="K86" s="19"/>
      <c r="L86" s="19"/>
      <c r="M86" s="54"/>
      <c r="N86" s="19"/>
      <c r="O86" s="19"/>
      <c r="P86" s="19"/>
    </row>
    <row r="87" spans="1:110" ht="18.75" x14ac:dyDescent="0.25">
      <c r="B87" s="41"/>
      <c r="C87" s="91"/>
      <c r="D87" s="41"/>
      <c r="E87" s="80" t="str">
        <f>+LOJİSTİK_ve_KARGOLAMA_FAALİYETLERİ&amp;" Eğitim Linkleri"</f>
        <v>LOJİSTİK ve KARGOLAMA FAALİYETLERİ Eğitim Linkleri</v>
      </c>
      <c r="F87" s="19"/>
      <c r="G87" s="41"/>
      <c r="H87" s="19"/>
      <c r="I87" s="19"/>
      <c r="J87" s="19"/>
      <c r="K87" s="19"/>
      <c r="L87" s="19"/>
      <c r="M87" s="54"/>
      <c r="N87" s="19"/>
      <c r="O87" s="19"/>
      <c r="P87" s="19"/>
    </row>
    <row r="88" spans="1:110" ht="30" x14ac:dyDescent="0.25">
      <c r="B88" s="42"/>
      <c r="C88" s="90" t="s">
        <v>92</v>
      </c>
      <c r="D88" s="42"/>
      <c r="E88" s="33" t="s">
        <v>441</v>
      </c>
      <c r="F88" s="17"/>
      <c r="G88" s="42"/>
      <c r="H88" s="17"/>
      <c r="I88" s="17"/>
      <c r="J88" s="17"/>
      <c r="K88" s="17"/>
      <c r="L88" s="17"/>
      <c r="M88" s="53"/>
      <c r="N88" s="17"/>
      <c r="O88" s="17"/>
      <c r="P88" s="17"/>
      <c r="Z88" s="109">
        <v>1</v>
      </c>
      <c r="AA88" s="109">
        <v>1</v>
      </c>
      <c r="AB88" s="7"/>
      <c r="AC88" s="109">
        <v>1</v>
      </c>
      <c r="AD88" s="109">
        <v>1</v>
      </c>
      <c r="CH88" s="109">
        <v>1</v>
      </c>
      <c r="CI88" s="109">
        <v>1</v>
      </c>
      <c r="CJ88" s="7"/>
      <c r="CK88" s="109">
        <v>1</v>
      </c>
      <c r="CL88" s="109">
        <v>1</v>
      </c>
    </row>
    <row r="89" spans="1:110" ht="14.1" customHeight="1" x14ac:dyDescent="0.25">
      <c r="B89" s="42"/>
      <c r="C89" s="90" t="s">
        <v>93</v>
      </c>
      <c r="D89" s="42"/>
      <c r="E89" s="57" t="s">
        <v>442</v>
      </c>
      <c r="F89" s="17"/>
      <c r="G89" s="42"/>
      <c r="H89" s="17"/>
      <c r="I89" s="17"/>
      <c r="J89" s="17"/>
      <c r="K89" s="17"/>
      <c r="L89" s="17"/>
      <c r="M89" s="53"/>
      <c r="N89" s="17"/>
      <c r="O89" s="17"/>
      <c r="P89" s="17"/>
      <c r="Z89" s="109">
        <v>1</v>
      </c>
      <c r="AA89" s="109">
        <v>1</v>
      </c>
      <c r="AB89" s="7"/>
      <c r="AC89" s="109">
        <v>1</v>
      </c>
      <c r="AD89" s="109">
        <v>1</v>
      </c>
      <c r="CH89" s="109">
        <v>1</v>
      </c>
      <c r="CI89" s="109">
        <v>1</v>
      </c>
      <c r="CJ89" s="7"/>
      <c r="CK89" s="109">
        <v>1</v>
      </c>
      <c r="CL89" s="109">
        <v>1</v>
      </c>
    </row>
    <row r="90" spans="1:110" ht="30" x14ac:dyDescent="0.25">
      <c r="B90" s="42"/>
      <c r="C90" s="90" t="s">
        <v>94</v>
      </c>
      <c r="D90" s="42"/>
      <c r="E90" s="33" t="s">
        <v>443</v>
      </c>
      <c r="F90" s="17"/>
      <c r="G90" s="42"/>
      <c r="H90" s="17"/>
      <c r="I90" s="17"/>
      <c r="J90" s="17"/>
      <c r="K90" s="17"/>
      <c r="L90" s="17"/>
      <c r="M90" s="53"/>
      <c r="N90" s="17"/>
      <c r="O90" s="17"/>
      <c r="P90" s="17"/>
      <c r="Z90" s="109">
        <v>1</v>
      </c>
      <c r="AA90" s="109">
        <v>1</v>
      </c>
      <c r="AB90" s="7"/>
      <c r="AC90" s="109">
        <v>1</v>
      </c>
      <c r="AD90" s="109">
        <v>1</v>
      </c>
      <c r="CH90" s="109">
        <v>1</v>
      </c>
      <c r="CI90" s="109">
        <v>1</v>
      </c>
      <c r="CJ90" s="7"/>
      <c r="CK90" s="109">
        <v>1</v>
      </c>
      <c r="CL90" s="109">
        <v>1</v>
      </c>
    </row>
    <row r="91" spans="1:110" ht="15" customHeight="1" x14ac:dyDescent="0.25">
      <c r="B91" s="42"/>
      <c r="C91" s="90" t="s">
        <v>206</v>
      </c>
      <c r="D91" s="42"/>
      <c r="E91" s="57" t="s">
        <v>444</v>
      </c>
      <c r="F91" s="17"/>
      <c r="G91" s="42"/>
      <c r="H91" s="17"/>
      <c r="I91" s="17"/>
      <c r="J91" s="17"/>
      <c r="K91" s="17"/>
      <c r="L91" s="17"/>
      <c r="M91" s="53"/>
      <c r="N91" s="17"/>
      <c r="O91" s="17"/>
      <c r="P91" s="17"/>
      <c r="Z91" s="109">
        <v>1</v>
      </c>
      <c r="AA91" s="109">
        <v>1</v>
      </c>
      <c r="AB91" s="7"/>
      <c r="AC91" s="109">
        <v>1</v>
      </c>
      <c r="AD91" s="109">
        <v>1</v>
      </c>
      <c r="CH91" s="109">
        <v>1</v>
      </c>
      <c r="CI91" s="109">
        <v>1</v>
      </c>
      <c r="CJ91" s="7"/>
      <c r="CK91" s="109">
        <v>1</v>
      </c>
      <c r="CL91" s="109">
        <v>1</v>
      </c>
    </row>
    <row r="92" spans="1:110" ht="15" customHeight="1" x14ac:dyDescent="0.25">
      <c r="B92" s="42"/>
      <c r="C92" s="90" t="s">
        <v>207</v>
      </c>
      <c r="D92" s="42"/>
      <c r="E92" s="33" t="s">
        <v>445</v>
      </c>
      <c r="F92" s="17"/>
      <c r="G92" s="42"/>
      <c r="H92" s="17"/>
      <c r="I92" s="17"/>
      <c r="J92" s="17"/>
      <c r="K92" s="17"/>
      <c r="L92" s="17"/>
      <c r="M92" s="53"/>
      <c r="N92" s="17"/>
      <c r="O92" s="17"/>
      <c r="P92" s="17"/>
      <c r="Z92" s="109">
        <v>1</v>
      </c>
      <c r="AA92" s="109">
        <v>1</v>
      </c>
      <c r="AB92" s="7"/>
      <c r="AC92" s="109">
        <v>1</v>
      </c>
      <c r="AD92" s="109">
        <v>1</v>
      </c>
      <c r="CH92" s="109">
        <v>1</v>
      </c>
      <c r="CI92" s="109">
        <v>1</v>
      </c>
      <c r="CJ92" s="7"/>
      <c r="CK92" s="109">
        <v>1</v>
      </c>
      <c r="CL92" s="109">
        <v>1</v>
      </c>
    </row>
    <row r="93" spans="1:110" ht="30" x14ac:dyDescent="0.25">
      <c r="B93" s="42"/>
      <c r="C93" s="90" t="s">
        <v>208</v>
      </c>
      <c r="D93" s="42"/>
      <c r="E93" s="33" t="s">
        <v>446</v>
      </c>
      <c r="F93" s="17"/>
      <c r="G93" s="42"/>
      <c r="H93" s="17"/>
      <c r="I93" s="17"/>
      <c r="J93" s="17"/>
      <c r="K93" s="17"/>
      <c r="L93" s="17"/>
      <c r="M93" s="53"/>
      <c r="N93" s="17"/>
      <c r="O93" s="17"/>
      <c r="P93" s="17"/>
      <c r="Z93" s="109">
        <v>1</v>
      </c>
      <c r="AA93" s="109">
        <v>1</v>
      </c>
      <c r="AB93" s="7"/>
      <c r="AC93" s="109">
        <v>1</v>
      </c>
      <c r="AD93" s="109">
        <v>1</v>
      </c>
      <c r="CH93" s="109">
        <v>1</v>
      </c>
      <c r="CI93" s="109">
        <v>1</v>
      </c>
      <c r="CJ93" s="7"/>
      <c r="CK93" s="109">
        <v>1</v>
      </c>
      <c r="CL93" s="109">
        <v>1</v>
      </c>
    </row>
    <row r="94" spans="1:110" ht="30" x14ac:dyDescent="0.25">
      <c r="B94" s="42"/>
      <c r="C94" s="90" t="s">
        <v>290</v>
      </c>
      <c r="D94" s="42"/>
      <c r="E94" s="33" t="s">
        <v>291</v>
      </c>
      <c r="F94" s="17"/>
      <c r="G94" s="42"/>
      <c r="H94" s="17"/>
      <c r="I94" s="17"/>
      <c r="J94" s="17"/>
      <c r="K94" s="17"/>
      <c r="L94" s="17"/>
      <c r="M94" s="53"/>
      <c r="N94" s="17"/>
      <c r="O94" s="17"/>
      <c r="P94" s="17"/>
      <c r="Z94" s="109">
        <v>1</v>
      </c>
      <c r="AA94" s="109">
        <v>1</v>
      </c>
      <c r="AB94" s="7"/>
      <c r="AC94" s="109">
        <v>1</v>
      </c>
      <c r="AD94" s="109">
        <v>1</v>
      </c>
      <c r="CH94" s="109">
        <v>1</v>
      </c>
      <c r="CI94" s="109">
        <v>1</v>
      </c>
      <c r="CJ94" s="7"/>
      <c r="CK94" s="109">
        <v>1</v>
      </c>
      <c r="CL94" s="109">
        <v>1</v>
      </c>
    </row>
    <row r="95" spans="1:110" x14ac:dyDescent="0.25">
      <c r="B95" s="42"/>
      <c r="C95" s="90" t="s">
        <v>447</v>
      </c>
      <c r="D95" s="42"/>
      <c r="E95" s="33" t="s">
        <v>448</v>
      </c>
      <c r="F95" s="17"/>
      <c r="G95" s="42"/>
      <c r="H95" s="17"/>
      <c r="I95" s="17"/>
      <c r="J95" s="17"/>
      <c r="K95" s="17"/>
      <c r="L95" s="17"/>
      <c r="M95" s="53"/>
      <c r="N95" s="17"/>
      <c r="O95" s="17"/>
      <c r="P95" s="17"/>
      <c r="Z95" s="112">
        <v>1</v>
      </c>
      <c r="AA95" s="113">
        <v>1</v>
      </c>
      <c r="AB95" s="7"/>
      <c r="AC95" s="112">
        <v>1</v>
      </c>
      <c r="AD95" s="113">
        <v>1</v>
      </c>
      <c r="CH95" s="112">
        <v>1</v>
      </c>
      <c r="CI95" s="113">
        <v>1</v>
      </c>
      <c r="CJ95" s="7"/>
      <c r="CK95" s="112">
        <v>1</v>
      </c>
      <c r="CL95" s="113">
        <v>1</v>
      </c>
    </row>
    <row r="96" spans="1:110" s="73" customFormat="1" x14ac:dyDescent="0.25">
      <c r="A96" s="89"/>
      <c r="B96" s="68"/>
      <c r="C96" s="92"/>
      <c r="D96" s="68"/>
      <c r="E96" s="69"/>
      <c r="F96" s="70"/>
      <c r="G96" s="68"/>
      <c r="H96" s="70"/>
      <c r="I96" s="70"/>
      <c r="J96" s="70"/>
      <c r="K96" s="70"/>
      <c r="L96" s="70"/>
      <c r="M96" s="71"/>
      <c r="N96" s="70"/>
      <c r="O96" s="70"/>
      <c r="P96" s="70"/>
      <c r="Q96" s="72"/>
      <c r="W96" s="72"/>
    </row>
    <row r="97" spans="1:111" ht="18.75" x14ac:dyDescent="0.25">
      <c r="B97" s="41"/>
      <c r="C97" s="91" t="s">
        <v>95</v>
      </c>
      <c r="D97" s="41"/>
      <c r="E97" s="29" t="s">
        <v>215</v>
      </c>
      <c r="F97" s="17"/>
      <c r="G97" s="41"/>
      <c r="H97" s="17"/>
      <c r="I97" s="17"/>
      <c r="J97" s="17"/>
      <c r="K97" s="17"/>
      <c r="L97" s="17"/>
      <c r="M97" s="53"/>
      <c r="N97" s="17"/>
      <c r="O97" s="17"/>
      <c r="P97" s="17"/>
    </row>
    <row r="98" spans="1:111" ht="18.75" x14ac:dyDescent="0.25">
      <c r="B98" s="41"/>
      <c r="C98" s="91"/>
      <c r="D98" s="41"/>
      <c r="E98" s="80" t="str">
        <f>+FİNANSMAN_ve_SİGORTA___DIŞ_TİC.MUHASEBESİ&amp;" Eğitim Linkleri"</f>
        <v>FİNANSMAN ve SİGORTA - DIŞ TİC.MUHASEBESİ Eğitim Linkleri</v>
      </c>
      <c r="F98" s="17"/>
      <c r="G98" s="41"/>
      <c r="H98" s="17"/>
      <c r="I98" s="17"/>
      <c r="J98" s="17"/>
      <c r="K98" s="17"/>
      <c r="L98" s="17"/>
      <c r="M98" s="53"/>
      <c r="N98" s="17"/>
      <c r="O98" s="17"/>
      <c r="P98" s="17"/>
    </row>
    <row r="99" spans="1:111" ht="60" x14ac:dyDescent="0.25">
      <c r="A99" s="94" t="s">
        <v>382</v>
      </c>
      <c r="B99" s="42"/>
      <c r="C99" s="90" t="s">
        <v>96</v>
      </c>
      <c r="D99" s="42"/>
      <c r="E99" s="33" t="s">
        <v>238</v>
      </c>
      <c r="F99" s="17"/>
      <c r="G99" s="42"/>
      <c r="H99" s="17"/>
      <c r="I99" s="17"/>
      <c r="J99" s="17"/>
      <c r="K99" s="17"/>
      <c r="L99" s="17"/>
      <c r="M99" s="53"/>
      <c r="N99" s="17"/>
      <c r="O99" s="17"/>
      <c r="P99" s="17"/>
      <c r="AI99" s="112">
        <v>1</v>
      </c>
      <c r="AJ99" s="113">
        <v>1</v>
      </c>
      <c r="AK99" s="113">
        <v>1</v>
      </c>
      <c r="AL99" s="113">
        <v>1</v>
      </c>
      <c r="AM99" s="113">
        <v>1</v>
      </c>
      <c r="BS99" s="112">
        <v>1</v>
      </c>
      <c r="BT99" s="113">
        <v>1</v>
      </c>
      <c r="BU99" s="113">
        <v>1</v>
      </c>
      <c r="BV99" s="113">
        <v>1</v>
      </c>
      <c r="BW99" s="113">
        <v>1</v>
      </c>
      <c r="CW99" s="112">
        <v>1</v>
      </c>
      <c r="CX99" s="113">
        <v>1</v>
      </c>
      <c r="CY99" s="113">
        <v>1</v>
      </c>
      <c r="CZ99" s="113">
        <v>1</v>
      </c>
      <c r="DA99" s="113">
        <v>1</v>
      </c>
    </row>
    <row r="100" spans="1:111" ht="45" x14ac:dyDescent="0.25">
      <c r="B100" s="42"/>
      <c r="C100" s="90" t="s">
        <v>97</v>
      </c>
      <c r="D100" s="42"/>
      <c r="E100" s="33" t="s">
        <v>239</v>
      </c>
      <c r="F100" s="17"/>
      <c r="G100" s="42"/>
      <c r="H100" s="17"/>
      <c r="I100" s="17"/>
      <c r="J100" s="17"/>
      <c r="K100" s="17"/>
      <c r="L100" s="17"/>
      <c r="M100" s="53"/>
      <c r="N100" s="17"/>
      <c r="O100" s="17"/>
      <c r="P100" s="17"/>
      <c r="AI100" s="112">
        <v>1</v>
      </c>
      <c r="AJ100" s="113">
        <v>1</v>
      </c>
      <c r="AK100" s="113">
        <v>1</v>
      </c>
      <c r="AL100" s="113">
        <v>1</v>
      </c>
      <c r="AM100" s="113">
        <v>1</v>
      </c>
      <c r="BS100" s="112">
        <v>1</v>
      </c>
      <c r="BT100" s="113">
        <v>1</v>
      </c>
      <c r="BU100" s="113">
        <v>1</v>
      </c>
      <c r="BV100" s="113">
        <v>1</v>
      </c>
      <c r="BW100" s="113">
        <v>1</v>
      </c>
      <c r="CW100" s="112">
        <v>1</v>
      </c>
      <c r="CX100" s="113">
        <v>1</v>
      </c>
      <c r="CY100" s="113">
        <v>1</v>
      </c>
      <c r="CZ100" s="113">
        <v>1</v>
      </c>
      <c r="DA100" s="113">
        <v>1</v>
      </c>
    </row>
    <row r="101" spans="1:111" ht="45" x14ac:dyDescent="0.25">
      <c r="A101" s="76" t="s">
        <v>192</v>
      </c>
      <c r="B101" s="42"/>
      <c r="C101" s="90" t="s">
        <v>98</v>
      </c>
      <c r="D101" s="42"/>
      <c r="E101" s="33" t="s">
        <v>336</v>
      </c>
      <c r="F101" s="17"/>
      <c r="G101" s="42"/>
      <c r="H101" s="17"/>
      <c r="I101" s="17"/>
      <c r="J101" s="17"/>
      <c r="K101" s="17"/>
      <c r="L101" s="17"/>
      <c r="M101" s="53"/>
      <c r="N101" s="17"/>
      <c r="O101" s="17"/>
      <c r="P101" s="17"/>
      <c r="AI101" s="112">
        <v>1</v>
      </c>
      <c r="AJ101" s="113">
        <v>1</v>
      </c>
      <c r="AK101" s="113">
        <v>1</v>
      </c>
      <c r="AL101" s="113">
        <v>1</v>
      </c>
      <c r="AM101" s="113">
        <v>1</v>
      </c>
      <c r="BS101" s="112">
        <v>1</v>
      </c>
      <c r="BT101" s="113">
        <v>1</v>
      </c>
      <c r="BU101" s="113">
        <v>1</v>
      </c>
      <c r="BV101" s="113">
        <v>1</v>
      </c>
      <c r="BW101" s="113">
        <v>1</v>
      </c>
      <c r="CW101" s="112">
        <v>1</v>
      </c>
      <c r="CX101" s="113">
        <v>1</v>
      </c>
      <c r="CY101" s="113">
        <v>1</v>
      </c>
      <c r="CZ101" s="113">
        <v>1</v>
      </c>
      <c r="DA101" s="113">
        <v>1</v>
      </c>
    </row>
    <row r="102" spans="1:111" ht="45" x14ac:dyDescent="0.25">
      <c r="A102" s="76" t="s">
        <v>192</v>
      </c>
      <c r="B102" s="42"/>
      <c r="C102" s="90" t="s">
        <v>99</v>
      </c>
      <c r="D102" s="42"/>
      <c r="E102" s="33" t="s">
        <v>337</v>
      </c>
      <c r="F102" s="17"/>
      <c r="G102" s="42"/>
      <c r="H102" s="17"/>
      <c r="I102" s="17"/>
      <c r="J102" s="17"/>
      <c r="K102" s="17"/>
      <c r="L102" s="17"/>
      <c r="M102" s="53"/>
      <c r="N102" s="17"/>
      <c r="O102" s="17"/>
      <c r="P102" s="17"/>
      <c r="AI102" s="112">
        <v>1</v>
      </c>
      <c r="AJ102" s="113">
        <v>1</v>
      </c>
      <c r="AK102" s="113">
        <v>1</v>
      </c>
      <c r="AL102" s="113">
        <v>1</v>
      </c>
      <c r="AM102" s="113">
        <v>1</v>
      </c>
      <c r="BS102" s="112">
        <v>1</v>
      </c>
      <c r="BT102" s="113">
        <v>1</v>
      </c>
      <c r="BU102" s="113">
        <v>1</v>
      </c>
      <c r="BV102" s="113">
        <v>1</v>
      </c>
      <c r="BW102" s="113">
        <v>1</v>
      </c>
      <c r="CW102" s="112">
        <v>1</v>
      </c>
      <c r="CX102" s="113">
        <v>1</v>
      </c>
      <c r="CY102" s="113">
        <v>1</v>
      </c>
      <c r="CZ102" s="113">
        <v>1</v>
      </c>
      <c r="DA102" s="113">
        <v>1</v>
      </c>
    </row>
    <row r="103" spans="1:111" ht="15" customHeight="1" x14ac:dyDescent="0.25">
      <c r="B103" s="42"/>
      <c r="C103" s="90" t="s">
        <v>216</v>
      </c>
      <c r="D103" s="42"/>
      <c r="E103" s="33" t="s">
        <v>218</v>
      </c>
      <c r="F103" s="17"/>
      <c r="G103" s="42"/>
      <c r="H103" s="17"/>
      <c r="I103" s="17"/>
      <c r="J103" s="17"/>
      <c r="K103" s="17" t="s">
        <v>224</v>
      </c>
      <c r="L103" s="17"/>
      <c r="M103" s="53"/>
      <c r="N103" s="17"/>
      <c r="O103" s="17"/>
      <c r="P103" s="17"/>
      <c r="AO103" s="112">
        <v>1</v>
      </c>
      <c r="AP103" s="113">
        <v>1</v>
      </c>
      <c r="AQ103" s="113">
        <v>1</v>
      </c>
      <c r="AR103" s="113">
        <v>1</v>
      </c>
      <c r="AS103" s="113">
        <v>1</v>
      </c>
    </row>
    <row r="104" spans="1:111" ht="15" customHeight="1" x14ac:dyDescent="0.25">
      <c r="B104" s="42"/>
      <c r="C104" s="90" t="s">
        <v>217</v>
      </c>
      <c r="D104" s="42"/>
      <c r="E104" s="33" t="s">
        <v>219</v>
      </c>
      <c r="F104" s="17"/>
      <c r="G104" s="42"/>
      <c r="H104" s="17"/>
      <c r="I104" s="17"/>
      <c r="J104" s="17"/>
      <c r="K104" s="17"/>
      <c r="L104" s="17"/>
      <c r="M104" s="53" t="s">
        <v>216</v>
      </c>
      <c r="N104" s="17"/>
      <c r="O104" s="17" t="s">
        <v>220</v>
      </c>
      <c r="P104" s="17"/>
      <c r="AU104" s="112">
        <v>1</v>
      </c>
      <c r="AV104" s="113">
        <v>1</v>
      </c>
      <c r="AW104" s="113">
        <v>1</v>
      </c>
      <c r="AX104" s="113">
        <v>1</v>
      </c>
      <c r="AY104" s="113">
        <v>1</v>
      </c>
    </row>
    <row r="105" spans="1:111" ht="15" customHeight="1" x14ac:dyDescent="0.25">
      <c r="A105" s="76" t="s">
        <v>257</v>
      </c>
      <c r="B105" s="42"/>
      <c r="C105" s="90" t="s">
        <v>222</v>
      </c>
      <c r="D105" s="42"/>
      <c r="E105" s="33" t="s">
        <v>223</v>
      </c>
      <c r="F105" s="17"/>
      <c r="G105" s="42"/>
      <c r="H105" s="17"/>
      <c r="I105" s="17"/>
      <c r="J105" s="17"/>
      <c r="K105" s="17" t="s">
        <v>221</v>
      </c>
      <c r="L105" s="17"/>
      <c r="M105" s="53" t="s">
        <v>216</v>
      </c>
      <c r="N105" s="17"/>
      <c r="O105" s="17" t="s">
        <v>220</v>
      </c>
      <c r="P105" s="17"/>
      <c r="BA105" s="112">
        <v>1</v>
      </c>
      <c r="BB105" s="113">
        <v>1</v>
      </c>
      <c r="BC105" s="113">
        <v>1</v>
      </c>
      <c r="BD105" s="113">
        <v>1</v>
      </c>
      <c r="BE105" s="113">
        <v>1</v>
      </c>
    </row>
    <row r="106" spans="1:111" ht="45" x14ac:dyDescent="0.25">
      <c r="A106" s="76" t="s">
        <v>65</v>
      </c>
      <c r="B106" s="40"/>
      <c r="C106" s="90" t="s">
        <v>334</v>
      </c>
      <c r="D106" s="40"/>
      <c r="E106" s="57" t="s">
        <v>333</v>
      </c>
      <c r="F106" s="17"/>
      <c r="G106" s="40"/>
      <c r="H106" s="17"/>
      <c r="I106" s="17"/>
      <c r="J106" s="17"/>
      <c r="K106" s="17"/>
      <c r="L106" s="17"/>
      <c r="M106" s="53"/>
      <c r="N106" s="17"/>
      <c r="O106" s="17"/>
      <c r="P106" s="17"/>
      <c r="BG106" s="112">
        <v>1</v>
      </c>
      <c r="BH106" s="113">
        <v>1</v>
      </c>
      <c r="BI106" s="113">
        <v>1</v>
      </c>
      <c r="BJ106" s="113">
        <v>1</v>
      </c>
      <c r="BK106" s="113">
        <v>1</v>
      </c>
    </row>
    <row r="107" spans="1:111" x14ac:dyDescent="0.25">
      <c r="B107" s="40"/>
      <c r="C107" s="90"/>
      <c r="D107" s="40"/>
      <c r="E107" s="22"/>
      <c r="F107" s="17"/>
      <c r="G107" s="40"/>
      <c r="H107" s="17"/>
      <c r="I107" s="17"/>
      <c r="J107" s="17"/>
      <c r="K107" s="17"/>
      <c r="L107" s="17"/>
      <c r="M107" s="53"/>
      <c r="N107" s="17"/>
      <c r="O107" s="17"/>
      <c r="P107" s="17"/>
    </row>
    <row r="108" spans="1:111" ht="18.75" x14ac:dyDescent="0.25">
      <c r="A108" s="76" t="s">
        <v>403</v>
      </c>
      <c r="B108" s="41"/>
      <c r="C108" s="91" t="s">
        <v>100</v>
      </c>
      <c r="D108" s="41"/>
      <c r="E108" s="29" t="s">
        <v>28</v>
      </c>
      <c r="F108" s="17"/>
      <c r="G108" s="41"/>
      <c r="H108" s="17"/>
      <c r="I108" s="17"/>
      <c r="J108" s="17"/>
      <c r="K108" s="17"/>
      <c r="L108" s="17"/>
      <c r="M108" s="53"/>
      <c r="N108" s="17"/>
      <c r="O108" s="17"/>
      <c r="P108" s="17"/>
    </row>
    <row r="109" spans="1:111" ht="18.75" x14ac:dyDescent="0.25">
      <c r="B109" s="41"/>
      <c r="C109" s="91"/>
      <c r="D109" s="41"/>
      <c r="E109" s="80" t="str">
        <f>+E_TİCARET___E_İHRACAT_FAALİYETLERİ&amp;" Eğitim Linkleri"</f>
        <v>E-TİCARET / E-İHRACAT FAALİYETLERİ Eğitim Linkleri</v>
      </c>
      <c r="F109" s="17"/>
      <c r="G109" s="41"/>
      <c r="H109" s="17"/>
      <c r="I109" s="17"/>
      <c r="J109" s="17"/>
      <c r="K109" s="17"/>
      <c r="L109" s="17"/>
      <c r="M109" s="53"/>
      <c r="N109" s="17"/>
      <c r="O109" s="17"/>
      <c r="P109" s="17"/>
    </row>
    <row r="110" spans="1:111" ht="15" customHeight="1" x14ac:dyDescent="0.25">
      <c r="B110" s="42"/>
      <c r="C110" s="90" t="s">
        <v>101</v>
      </c>
      <c r="D110" s="42"/>
      <c r="E110" s="33" t="s">
        <v>27</v>
      </c>
      <c r="F110" s="17"/>
      <c r="G110" s="42"/>
      <c r="H110" s="17"/>
      <c r="I110" s="17"/>
      <c r="J110" s="17"/>
      <c r="K110" s="17"/>
      <c r="L110" s="17"/>
      <c r="M110" s="53"/>
      <c r="N110" s="17"/>
      <c r="O110" s="17"/>
      <c r="P110" s="17"/>
      <c r="W110" s="112">
        <v>1</v>
      </c>
      <c r="X110" s="113">
        <v>1</v>
      </c>
      <c r="Y110" s="113">
        <v>1</v>
      </c>
      <c r="Z110" s="113">
        <v>1</v>
      </c>
      <c r="AA110" s="113">
        <v>1</v>
      </c>
      <c r="AI110" s="112">
        <v>1</v>
      </c>
      <c r="AJ110" s="113">
        <v>1</v>
      </c>
      <c r="AK110" s="113">
        <v>1</v>
      </c>
      <c r="AL110" s="113">
        <v>1</v>
      </c>
      <c r="AM110" s="113">
        <v>1</v>
      </c>
      <c r="AU110" s="112">
        <v>1</v>
      </c>
      <c r="AV110" s="113">
        <v>1</v>
      </c>
      <c r="AW110" s="113">
        <v>1</v>
      </c>
      <c r="AX110" s="113">
        <v>1</v>
      </c>
      <c r="AY110" s="113">
        <v>1</v>
      </c>
      <c r="BG110" s="112">
        <v>1</v>
      </c>
      <c r="BH110" s="113">
        <v>1</v>
      </c>
      <c r="BI110" s="113">
        <v>1</v>
      </c>
      <c r="BJ110" s="113">
        <v>1</v>
      </c>
      <c r="BK110" s="113">
        <v>1</v>
      </c>
      <c r="BS110" s="112">
        <v>1</v>
      </c>
      <c r="BT110" s="113">
        <v>1</v>
      </c>
      <c r="BU110" s="113">
        <v>1</v>
      </c>
      <c r="BV110" s="113">
        <v>1</v>
      </c>
      <c r="BW110" s="113">
        <v>1</v>
      </c>
      <c r="CE110" s="112">
        <v>1</v>
      </c>
      <c r="CF110" s="113">
        <v>1</v>
      </c>
      <c r="CG110" s="113">
        <v>1</v>
      </c>
      <c r="CH110" s="113">
        <v>1</v>
      </c>
      <c r="CI110" s="113">
        <v>1</v>
      </c>
      <c r="CQ110" s="112">
        <v>1</v>
      </c>
      <c r="CR110" s="113">
        <v>1</v>
      </c>
      <c r="CS110" s="113">
        <v>1</v>
      </c>
      <c r="CT110" s="113">
        <v>1</v>
      </c>
      <c r="CU110" s="113">
        <v>1</v>
      </c>
      <c r="DC110" s="112">
        <v>1</v>
      </c>
      <c r="DD110" s="113">
        <v>1</v>
      </c>
      <c r="DE110" s="113">
        <v>1</v>
      </c>
      <c r="DF110" s="113">
        <v>1</v>
      </c>
      <c r="DG110" s="113">
        <v>1</v>
      </c>
    </row>
    <row r="111" spans="1:111" ht="15" customHeight="1" x14ac:dyDescent="0.25">
      <c r="B111" s="42"/>
      <c r="C111" s="90" t="s">
        <v>102</v>
      </c>
      <c r="D111" s="42"/>
      <c r="E111" s="33" t="s">
        <v>29</v>
      </c>
      <c r="F111" s="17"/>
      <c r="G111" s="42"/>
      <c r="H111" s="17"/>
      <c r="I111" s="17"/>
      <c r="J111" s="17"/>
      <c r="K111" s="17"/>
      <c r="L111" s="17"/>
      <c r="M111" s="53"/>
      <c r="N111" s="17"/>
      <c r="O111" s="17"/>
      <c r="P111" s="17"/>
      <c r="Z111" s="113">
        <v>1</v>
      </c>
      <c r="AA111" s="113">
        <v>1</v>
      </c>
      <c r="AF111" s="113">
        <v>1</v>
      </c>
      <c r="AG111" s="113">
        <v>1</v>
      </c>
      <c r="AL111" s="113">
        <v>1</v>
      </c>
      <c r="AM111" s="113">
        <v>1</v>
      </c>
      <c r="AR111" s="113">
        <v>1</v>
      </c>
      <c r="AS111" s="113">
        <v>1</v>
      </c>
      <c r="AX111" s="113">
        <v>1</v>
      </c>
      <c r="AY111" s="113">
        <v>1</v>
      </c>
      <c r="BD111" s="113">
        <v>1</v>
      </c>
      <c r="BE111" s="113">
        <v>1</v>
      </c>
      <c r="BJ111" s="113">
        <v>1</v>
      </c>
      <c r="BK111" s="113">
        <v>1</v>
      </c>
      <c r="BP111" s="113">
        <v>1</v>
      </c>
      <c r="BQ111" s="113">
        <v>1</v>
      </c>
      <c r="BV111" s="113">
        <v>1</v>
      </c>
      <c r="BW111" s="113">
        <v>1</v>
      </c>
      <c r="CB111" s="113">
        <v>1</v>
      </c>
      <c r="CC111" s="113">
        <v>1</v>
      </c>
      <c r="CH111" s="113">
        <v>1</v>
      </c>
      <c r="CI111" s="113">
        <v>1</v>
      </c>
      <c r="CN111" s="113">
        <v>1</v>
      </c>
      <c r="CO111" s="113">
        <v>1</v>
      </c>
      <c r="CT111" s="113">
        <v>1</v>
      </c>
      <c r="CU111" s="113">
        <v>1</v>
      </c>
      <c r="CZ111" s="113">
        <v>1</v>
      </c>
      <c r="DA111" s="113">
        <v>1</v>
      </c>
      <c r="DF111" s="113">
        <v>1</v>
      </c>
      <c r="DG111" s="113">
        <v>1</v>
      </c>
    </row>
    <row r="112" spans="1:111" ht="45" x14ac:dyDescent="0.25">
      <c r="B112" s="42"/>
      <c r="C112" s="90" t="s">
        <v>103</v>
      </c>
      <c r="D112" s="42"/>
      <c r="E112" s="33" t="s">
        <v>426</v>
      </c>
      <c r="F112" s="17"/>
      <c r="G112" s="42"/>
      <c r="H112" s="17"/>
      <c r="I112" s="17"/>
      <c r="J112" s="17"/>
      <c r="K112" s="17"/>
      <c r="L112" s="17"/>
      <c r="M112" s="53"/>
      <c r="N112" s="17"/>
      <c r="O112" s="17"/>
      <c r="P112" s="17"/>
      <c r="AJ112" s="113">
        <v>1</v>
      </c>
      <c r="AK112" s="113">
        <v>1</v>
      </c>
      <c r="AL112" s="113">
        <v>1</v>
      </c>
      <c r="AV112" s="113">
        <v>1</v>
      </c>
      <c r="AW112" s="113">
        <v>1</v>
      </c>
      <c r="AX112" s="113">
        <v>1</v>
      </c>
      <c r="BH112" s="113">
        <v>1</v>
      </c>
      <c r="BI112" s="113">
        <v>1</v>
      </c>
      <c r="BJ112" s="113">
        <v>1</v>
      </c>
      <c r="BT112" s="113">
        <v>1</v>
      </c>
      <c r="BU112" s="113">
        <v>1</v>
      </c>
      <c r="BV112" s="113">
        <v>1</v>
      </c>
      <c r="CF112" s="113">
        <v>1</v>
      </c>
      <c r="CG112" s="113">
        <v>1</v>
      </c>
      <c r="CH112" s="113">
        <v>1</v>
      </c>
      <c r="CR112" s="113">
        <v>1</v>
      </c>
      <c r="CS112" s="113">
        <v>1</v>
      </c>
      <c r="CT112" s="113">
        <v>1</v>
      </c>
      <c r="DD112" s="113">
        <v>1</v>
      </c>
      <c r="DE112" s="113">
        <v>1</v>
      </c>
      <c r="DF112" s="113">
        <v>1</v>
      </c>
    </row>
    <row r="113" spans="1:93" ht="30" x14ac:dyDescent="0.25">
      <c r="B113" s="42"/>
      <c r="C113" s="90" t="s">
        <v>152</v>
      </c>
      <c r="D113" s="42"/>
      <c r="E113" s="33" t="s">
        <v>427</v>
      </c>
      <c r="F113" s="17"/>
      <c r="G113" s="42"/>
      <c r="H113" s="17"/>
      <c r="I113" s="17"/>
      <c r="J113" s="17"/>
      <c r="K113" s="17"/>
      <c r="L113" s="17"/>
      <c r="M113" s="53"/>
      <c r="N113" s="17"/>
      <c r="O113" s="17"/>
      <c r="P113" s="17"/>
      <c r="AC113" s="112">
        <v>1</v>
      </c>
      <c r="AD113" s="113">
        <v>1</v>
      </c>
      <c r="AE113" s="113">
        <v>1</v>
      </c>
      <c r="AF113" s="113">
        <v>1</v>
      </c>
      <c r="AG113" s="113">
        <v>1</v>
      </c>
      <c r="AI113" s="112">
        <v>1</v>
      </c>
      <c r="AJ113" s="113">
        <v>1</v>
      </c>
      <c r="AK113" s="113">
        <v>1</v>
      </c>
      <c r="AL113" s="113">
        <v>1</v>
      </c>
      <c r="AM113" s="113">
        <v>1</v>
      </c>
    </row>
    <row r="114" spans="1:93" ht="30" customHeight="1" x14ac:dyDescent="0.25">
      <c r="B114" s="42"/>
      <c r="C114" s="64" t="s">
        <v>411</v>
      </c>
      <c r="D114" s="44"/>
      <c r="E114" s="57" t="s">
        <v>449</v>
      </c>
      <c r="F114" s="17"/>
      <c r="G114" s="42"/>
      <c r="H114" s="17"/>
      <c r="I114" s="17"/>
      <c r="J114" s="17"/>
      <c r="K114" s="17"/>
      <c r="L114" s="17"/>
      <c r="M114" s="53"/>
      <c r="N114" s="17"/>
      <c r="O114" s="17"/>
      <c r="P114" s="17"/>
      <c r="AU114" s="112">
        <v>1</v>
      </c>
      <c r="AV114" s="113">
        <v>1</v>
      </c>
      <c r="AW114" s="113">
        <v>1</v>
      </c>
      <c r="AX114" s="113">
        <v>1</v>
      </c>
      <c r="AY114" s="113">
        <v>1</v>
      </c>
      <c r="CE114" s="112">
        <v>1</v>
      </c>
      <c r="CF114" s="113">
        <v>1</v>
      </c>
      <c r="CG114" s="113">
        <v>1</v>
      </c>
      <c r="CH114" s="113">
        <v>1</v>
      </c>
      <c r="CI114" s="113">
        <v>1</v>
      </c>
    </row>
    <row r="115" spans="1:93" x14ac:dyDescent="0.25">
      <c r="B115" s="40"/>
      <c r="C115" s="90"/>
      <c r="D115" s="40"/>
      <c r="E115" s="33"/>
      <c r="F115" s="17"/>
      <c r="G115" s="40"/>
      <c r="H115" s="17"/>
      <c r="I115" s="17"/>
      <c r="J115" s="17"/>
      <c r="K115" s="17"/>
      <c r="L115" s="17"/>
      <c r="M115" s="53"/>
      <c r="N115" s="17"/>
      <c r="O115" s="17"/>
      <c r="P115" s="17"/>
    </row>
    <row r="116" spans="1:93" s="2" customFormat="1" ht="18.75" x14ac:dyDescent="0.25">
      <c r="A116" s="88"/>
      <c r="B116" s="41"/>
      <c r="C116" s="91" t="s">
        <v>104</v>
      </c>
      <c r="D116" s="41"/>
      <c r="E116" s="29" t="s">
        <v>30</v>
      </c>
      <c r="F116" s="15"/>
      <c r="G116" s="41"/>
      <c r="H116" s="15"/>
      <c r="I116" s="15"/>
      <c r="J116" s="15"/>
      <c r="K116" s="15"/>
      <c r="L116" s="15"/>
      <c r="M116" s="50"/>
      <c r="N116" s="15"/>
      <c r="O116" s="15"/>
      <c r="P116" s="15"/>
      <c r="Q116" s="11"/>
      <c r="R116" s="3"/>
      <c r="S116" s="3"/>
      <c r="T116" s="3"/>
      <c r="U116" s="3"/>
      <c r="V116" s="3"/>
      <c r="W116" s="11"/>
      <c r="X116" s="3"/>
      <c r="Y116" s="3"/>
      <c r="Z116" s="3"/>
      <c r="AA116" s="3"/>
    </row>
    <row r="117" spans="1:93" s="2" customFormat="1" ht="18.75" x14ac:dyDescent="0.25">
      <c r="A117" s="88"/>
      <c r="B117" s="41"/>
      <c r="C117" s="91"/>
      <c r="D117" s="41"/>
      <c r="E117" s="80" t="str">
        <f>+B2B_ve_B2C_ÇALIŞMALARI&amp;" Eğitim Linkleri"</f>
        <v>B2B ve B2C ÇALIŞMALARI Eğitim Linkleri</v>
      </c>
      <c r="F117" s="15"/>
      <c r="G117" s="41"/>
      <c r="H117" s="15"/>
      <c r="I117" s="15"/>
      <c r="J117" s="15"/>
      <c r="K117" s="15"/>
      <c r="L117" s="15"/>
      <c r="M117" s="50"/>
      <c r="N117" s="15"/>
      <c r="O117" s="15"/>
      <c r="P117" s="15"/>
      <c r="Q117" s="11"/>
      <c r="R117" s="3"/>
      <c r="S117" s="3"/>
      <c r="T117" s="3"/>
      <c r="U117" s="3"/>
      <c r="V117" s="3"/>
      <c r="W117" s="11"/>
      <c r="X117" s="3"/>
      <c r="Y117" s="3"/>
      <c r="Z117" s="3"/>
      <c r="AA117" s="3"/>
    </row>
    <row r="118" spans="1:93" s="2" customFormat="1" ht="30.6" customHeight="1" x14ac:dyDescent="0.25">
      <c r="A118" s="88"/>
      <c r="B118" s="44"/>
      <c r="C118" s="64" t="s">
        <v>105</v>
      </c>
      <c r="D118" s="44"/>
      <c r="E118" s="33" t="s">
        <v>450</v>
      </c>
      <c r="F118" s="17"/>
      <c r="G118" s="44"/>
      <c r="H118" s="17"/>
      <c r="I118" s="17"/>
      <c r="J118" s="17"/>
      <c r="K118" s="17"/>
      <c r="L118" s="17"/>
      <c r="M118" s="53"/>
      <c r="N118" s="17"/>
      <c r="O118" s="17"/>
      <c r="P118" s="17"/>
      <c r="Q118" s="11"/>
      <c r="R118" s="3"/>
      <c r="S118" s="3"/>
      <c r="T118" s="3"/>
      <c r="U118" s="3"/>
      <c r="V118" s="3"/>
      <c r="W118" s="11"/>
      <c r="X118" s="3"/>
      <c r="Y118" s="3"/>
      <c r="Z118" s="3"/>
      <c r="AA118" s="3"/>
      <c r="AU118" s="112">
        <v>1</v>
      </c>
      <c r="AV118" s="113">
        <v>1</v>
      </c>
      <c r="AW118" s="113">
        <v>1</v>
      </c>
      <c r="AX118" s="113">
        <v>1</v>
      </c>
      <c r="AY118" s="113">
        <v>1</v>
      </c>
      <c r="CK118" s="112">
        <v>1</v>
      </c>
      <c r="CL118" s="113">
        <v>1</v>
      </c>
      <c r="CM118" s="113">
        <v>1</v>
      </c>
      <c r="CN118" s="113">
        <v>1</v>
      </c>
      <c r="CO118" s="113">
        <v>1</v>
      </c>
    </row>
    <row r="119" spans="1:93" s="2" customFormat="1" ht="15" customHeight="1" x14ac:dyDescent="0.25">
      <c r="A119" s="88"/>
      <c r="B119" s="44"/>
      <c r="C119" s="64" t="s">
        <v>106</v>
      </c>
      <c r="D119" s="44"/>
      <c r="E119" s="33" t="s">
        <v>107</v>
      </c>
      <c r="F119" s="17"/>
      <c r="G119" s="44"/>
      <c r="H119" s="17"/>
      <c r="I119" s="17"/>
      <c r="J119" s="17"/>
      <c r="K119" s="17"/>
      <c r="L119" s="17"/>
      <c r="M119" s="53"/>
      <c r="N119" s="17"/>
      <c r="O119" s="17"/>
      <c r="P119" s="17"/>
      <c r="Q119" s="11"/>
      <c r="R119" s="3"/>
      <c r="S119" s="3"/>
      <c r="T119" s="3"/>
      <c r="U119" s="3"/>
      <c r="V119" s="3"/>
      <c r="W119" s="11"/>
      <c r="X119" s="3"/>
      <c r="Y119" s="3"/>
      <c r="Z119" s="3"/>
      <c r="AA119" s="3"/>
      <c r="AU119" s="112">
        <v>1</v>
      </c>
      <c r="AV119" s="113">
        <v>1</v>
      </c>
      <c r="AW119" s="113">
        <v>1</v>
      </c>
      <c r="AX119" s="113">
        <v>1</v>
      </c>
      <c r="AY119" s="113">
        <v>1</v>
      </c>
      <c r="CK119" s="112">
        <v>1</v>
      </c>
      <c r="CL119" s="113">
        <v>1</v>
      </c>
      <c r="CM119" s="113">
        <v>1</v>
      </c>
      <c r="CN119" s="113">
        <v>1</v>
      </c>
      <c r="CO119" s="113">
        <v>1</v>
      </c>
    </row>
    <row r="120" spans="1:93" s="2" customFormat="1" ht="27" customHeight="1" x14ac:dyDescent="0.25">
      <c r="A120" s="88"/>
      <c r="B120" s="44"/>
      <c r="C120" s="64" t="s">
        <v>170</v>
      </c>
      <c r="D120" s="44"/>
      <c r="E120" s="33" t="s">
        <v>171</v>
      </c>
      <c r="F120" s="17"/>
      <c r="G120" s="44"/>
      <c r="H120" s="17"/>
      <c r="I120" s="17"/>
      <c r="J120" s="17"/>
      <c r="K120" s="17"/>
      <c r="L120" s="17"/>
      <c r="M120" s="53"/>
      <c r="N120" s="17"/>
      <c r="O120" s="17"/>
      <c r="P120" s="17"/>
      <c r="Q120" s="11"/>
      <c r="R120" s="3"/>
      <c r="S120" s="3"/>
      <c r="T120" s="3"/>
      <c r="U120" s="3"/>
      <c r="V120" s="3"/>
      <c r="W120" s="11"/>
      <c r="X120" s="3"/>
      <c r="Y120" s="3"/>
      <c r="Z120" s="3"/>
      <c r="AA120" s="3"/>
      <c r="AU120" s="112">
        <v>1</v>
      </c>
      <c r="AV120" s="113">
        <v>1</v>
      </c>
      <c r="AW120" s="113">
        <v>1</v>
      </c>
      <c r="AX120" s="113">
        <v>1</v>
      </c>
      <c r="AY120" s="113">
        <v>1</v>
      </c>
      <c r="CK120" s="112">
        <v>1</v>
      </c>
      <c r="CL120" s="113">
        <v>1</v>
      </c>
      <c r="CM120" s="113">
        <v>1</v>
      </c>
      <c r="CN120" s="113">
        <v>1</v>
      </c>
      <c r="CO120" s="113">
        <v>1</v>
      </c>
    </row>
    <row r="121" spans="1:93" s="2" customFormat="1" ht="15" customHeight="1" x14ac:dyDescent="0.25">
      <c r="A121" s="88"/>
      <c r="B121" s="44"/>
      <c r="C121" s="64" t="s">
        <v>202</v>
      </c>
      <c r="D121" s="44"/>
      <c r="E121" s="33" t="s">
        <v>203</v>
      </c>
      <c r="F121" s="17"/>
      <c r="G121" s="44"/>
      <c r="H121" s="17"/>
      <c r="I121" s="17"/>
      <c r="J121" s="17"/>
      <c r="K121" s="17"/>
      <c r="L121" s="17"/>
      <c r="M121" s="53"/>
      <c r="N121" s="17"/>
      <c r="O121" s="17"/>
      <c r="P121" s="17"/>
      <c r="Q121" s="11"/>
      <c r="R121" s="3"/>
      <c r="S121" s="3"/>
      <c r="T121" s="3"/>
      <c r="U121" s="3"/>
      <c r="V121" s="3"/>
      <c r="W121" s="11"/>
      <c r="X121" s="3"/>
      <c r="Y121" s="3"/>
      <c r="Z121" s="3"/>
      <c r="AA121" s="3"/>
      <c r="AU121" s="112">
        <v>1</v>
      </c>
      <c r="AV121" s="113">
        <v>1</v>
      </c>
      <c r="AW121" s="113">
        <v>1</v>
      </c>
      <c r="AX121" s="113">
        <v>1</v>
      </c>
      <c r="AY121" s="113">
        <v>1</v>
      </c>
      <c r="CK121" s="112">
        <v>1</v>
      </c>
      <c r="CL121" s="113">
        <v>1</v>
      </c>
      <c r="CM121" s="113">
        <v>1</v>
      </c>
      <c r="CN121" s="113">
        <v>1</v>
      </c>
      <c r="CO121" s="113">
        <v>1</v>
      </c>
    </row>
    <row r="122" spans="1:93" s="2" customFormat="1" ht="15" customHeight="1" x14ac:dyDescent="0.25">
      <c r="A122" s="88"/>
      <c r="B122" s="45"/>
      <c r="C122" s="64"/>
      <c r="D122" s="45"/>
      <c r="E122" s="33"/>
      <c r="F122" s="17"/>
      <c r="G122" s="45"/>
      <c r="H122" s="17"/>
      <c r="I122" s="17"/>
      <c r="J122" s="17"/>
      <c r="K122" s="17"/>
      <c r="L122" s="17"/>
      <c r="M122" s="53"/>
      <c r="N122" s="17"/>
      <c r="O122" s="17"/>
      <c r="P122" s="17"/>
      <c r="Q122" s="11"/>
      <c r="R122" s="3"/>
      <c r="S122" s="3"/>
      <c r="T122" s="3"/>
      <c r="U122" s="3"/>
      <c r="V122" s="3"/>
      <c r="W122" s="11"/>
      <c r="X122" s="3"/>
      <c r="Y122" s="3"/>
      <c r="Z122" s="3"/>
      <c r="AA122" s="3"/>
    </row>
    <row r="123" spans="1:93" s="2" customFormat="1" ht="15" customHeight="1" x14ac:dyDescent="0.25">
      <c r="A123" s="88" t="s">
        <v>183</v>
      </c>
      <c r="B123" s="41"/>
      <c r="C123" s="91" t="s">
        <v>108</v>
      </c>
      <c r="D123" s="41"/>
      <c r="E123" s="29" t="s">
        <v>52</v>
      </c>
      <c r="F123" s="17"/>
      <c r="G123" s="41"/>
      <c r="H123" s="17"/>
      <c r="I123" s="17"/>
      <c r="J123" s="17"/>
      <c r="K123" s="17"/>
      <c r="L123" s="17"/>
      <c r="M123" s="53"/>
      <c r="N123" s="17"/>
      <c r="O123" s="17"/>
      <c r="P123" s="17"/>
      <c r="Q123" s="11"/>
      <c r="R123" s="3"/>
      <c r="S123" s="3"/>
      <c r="T123" s="3"/>
      <c r="U123" s="3"/>
      <c r="V123" s="3"/>
      <c r="W123" s="11"/>
      <c r="X123" s="3"/>
      <c r="Y123" s="3"/>
      <c r="Z123" s="3"/>
      <c r="AA123" s="3"/>
    </row>
    <row r="124" spans="1:93" s="2" customFormat="1" ht="33.950000000000003" customHeight="1" x14ac:dyDescent="0.25">
      <c r="A124" s="88"/>
      <c r="B124" s="41"/>
      <c r="C124" s="91"/>
      <c r="D124" s="41"/>
      <c r="E124" s="80" t="str">
        <f>+İHRACAT_İÇİN_GEREKLİ_DOKÜMANTASYON_ve_ÜRÜN_HAZIRLIĞI_FAALİYETLERİ&amp;" Eğitim Linkleri"</f>
        <v>İHRACAT İÇİN GEREKLİ DOKÜMANTASYON ve ÜRÜN HAZIRLIĞI FAALİYETLERİ Eğitim Linkleri</v>
      </c>
      <c r="F124" s="17"/>
      <c r="G124" s="41"/>
      <c r="H124" s="17"/>
      <c r="I124" s="17"/>
      <c r="J124" s="17"/>
      <c r="K124" s="17"/>
      <c r="L124" s="17"/>
      <c r="M124" s="53"/>
      <c r="N124" s="17"/>
      <c r="O124" s="17"/>
      <c r="P124" s="17"/>
      <c r="Q124" s="11"/>
      <c r="R124" s="3"/>
      <c r="S124" s="3"/>
      <c r="T124" s="3"/>
      <c r="U124" s="3"/>
      <c r="V124" s="3"/>
      <c r="W124" s="11"/>
      <c r="X124" s="3"/>
      <c r="Y124" s="3"/>
      <c r="Z124" s="3"/>
      <c r="AA124" s="3"/>
    </row>
    <row r="125" spans="1:93" s="2" customFormat="1" ht="15" customHeight="1" x14ac:dyDescent="0.25">
      <c r="A125" s="88"/>
      <c r="B125" s="44"/>
      <c r="C125" s="64" t="s">
        <v>109</v>
      </c>
      <c r="D125" s="44"/>
      <c r="E125" s="33" t="s">
        <v>21</v>
      </c>
      <c r="F125" s="17"/>
      <c r="G125" s="44"/>
      <c r="H125" s="17"/>
      <c r="I125" s="17"/>
      <c r="J125" s="17"/>
      <c r="K125" s="17"/>
      <c r="L125" s="17"/>
      <c r="M125" s="53"/>
      <c r="N125" s="17"/>
      <c r="O125" s="17"/>
      <c r="P125" s="17"/>
      <c r="Q125" s="11"/>
      <c r="R125" s="3"/>
      <c r="S125" s="3"/>
      <c r="T125" s="3"/>
      <c r="U125" s="3"/>
      <c r="V125" s="3"/>
      <c r="W125" s="11"/>
      <c r="X125" s="3"/>
      <c r="Y125" s="3"/>
      <c r="Z125" s="3"/>
      <c r="AA125" s="3"/>
      <c r="BG125" s="112">
        <v>1</v>
      </c>
      <c r="BH125" s="113">
        <v>1</v>
      </c>
      <c r="BI125" s="113">
        <v>1</v>
      </c>
      <c r="BJ125" s="113">
        <v>1</v>
      </c>
      <c r="BK125" s="113">
        <v>1</v>
      </c>
      <c r="BM125" s="112">
        <v>1</v>
      </c>
      <c r="BN125" s="113">
        <v>1</v>
      </c>
      <c r="BO125" s="113">
        <v>1</v>
      </c>
      <c r="BP125" s="113">
        <v>1</v>
      </c>
      <c r="BQ125" s="113">
        <v>1</v>
      </c>
      <c r="BS125" s="112">
        <v>1</v>
      </c>
      <c r="BT125" s="113">
        <v>1</v>
      </c>
      <c r="BU125" s="113">
        <v>1</v>
      </c>
      <c r="BV125" s="113">
        <v>1</v>
      </c>
      <c r="BW125" s="113">
        <v>1</v>
      </c>
    </row>
    <row r="126" spans="1:93" s="8" customFormat="1" ht="15" customHeight="1" x14ac:dyDescent="0.25">
      <c r="A126" s="88"/>
      <c r="B126" s="44"/>
      <c r="C126" s="64" t="s">
        <v>110</v>
      </c>
      <c r="D126" s="44"/>
      <c r="E126" s="33" t="s">
        <v>428</v>
      </c>
      <c r="F126" s="18"/>
      <c r="G126" s="44"/>
      <c r="H126" s="18"/>
      <c r="I126" s="18"/>
      <c r="J126" s="18"/>
      <c r="K126" s="18"/>
      <c r="L126" s="18"/>
      <c r="M126" s="53"/>
      <c r="N126" s="18"/>
      <c r="O126" s="18"/>
      <c r="P126" s="18"/>
      <c r="Q126" s="13"/>
      <c r="W126" s="13"/>
      <c r="AU126" s="112">
        <v>1</v>
      </c>
      <c r="AV126" s="113">
        <v>1</v>
      </c>
      <c r="AW126" s="113">
        <v>1</v>
      </c>
      <c r="AX126" s="113">
        <v>1</v>
      </c>
      <c r="AY126" s="113">
        <v>1</v>
      </c>
      <c r="BA126" s="112">
        <v>1</v>
      </c>
      <c r="BB126" s="113">
        <v>1</v>
      </c>
      <c r="BC126" s="113">
        <v>1</v>
      </c>
      <c r="BD126" s="113">
        <v>1</v>
      </c>
      <c r="BE126" s="113">
        <v>1</v>
      </c>
      <c r="BG126" s="112">
        <v>1</v>
      </c>
      <c r="BH126" s="113">
        <v>1</v>
      </c>
      <c r="BI126" s="113">
        <v>1</v>
      </c>
      <c r="BJ126" s="113">
        <v>1</v>
      </c>
      <c r="BK126" s="113">
        <v>1</v>
      </c>
    </row>
    <row r="127" spans="1:93" s="7" customFormat="1" ht="30" x14ac:dyDescent="0.25">
      <c r="A127" s="76"/>
      <c r="B127" s="44"/>
      <c r="C127" s="64" t="s">
        <v>111</v>
      </c>
      <c r="D127" s="44"/>
      <c r="E127" s="33" t="s">
        <v>451</v>
      </c>
      <c r="F127" s="18"/>
      <c r="G127" s="44"/>
      <c r="H127" s="18"/>
      <c r="I127" s="18"/>
      <c r="J127" s="18"/>
      <c r="K127" s="18"/>
      <c r="L127" s="18"/>
      <c r="M127" s="53"/>
      <c r="N127" s="18"/>
      <c r="O127" s="18"/>
      <c r="P127" s="18"/>
      <c r="Q127" s="12"/>
      <c r="W127" s="112">
        <v>1</v>
      </c>
      <c r="X127" s="113">
        <v>1</v>
      </c>
      <c r="Y127" s="113">
        <v>1</v>
      </c>
      <c r="Z127" s="113">
        <v>1</v>
      </c>
      <c r="AA127" s="113">
        <v>1</v>
      </c>
      <c r="AC127" s="112">
        <v>1</v>
      </c>
      <c r="AD127" s="113">
        <v>1</v>
      </c>
      <c r="AE127" s="113">
        <v>1</v>
      </c>
      <c r="AF127" s="113">
        <v>1</v>
      </c>
      <c r="AG127" s="113">
        <v>1</v>
      </c>
    </row>
    <row r="128" spans="1:93" s="7" customFormat="1" ht="30" x14ac:dyDescent="0.25">
      <c r="A128" s="76"/>
      <c r="B128" s="44"/>
      <c r="C128" s="64" t="s">
        <v>112</v>
      </c>
      <c r="D128" s="44"/>
      <c r="E128" s="37" t="s">
        <v>19</v>
      </c>
      <c r="F128" s="21"/>
      <c r="G128" s="44"/>
      <c r="H128" s="21"/>
      <c r="I128" s="21"/>
      <c r="J128" s="21"/>
      <c r="K128" s="21"/>
      <c r="L128" s="21"/>
      <c r="M128" s="55"/>
      <c r="N128" s="21"/>
      <c r="O128" s="21"/>
      <c r="P128" s="21"/>
      <c r="Q128" s="12"/>
      <c r="W128" s="112">
        <v>1</v>
      </c>
      <c r="X128" s="113">
        <v>1</v>
      </c>
      <c r="Y128" s="113">
        <v>1</v>
      </c>
      <c r="Z128" s="113">
        <v>1</v>
      </c>
      <c r="AA128" s="113">
        <v>1</v>
      </c>
      <c r="AC128" s="112">
        <v>1</v>
      </c>
      <c r="AD128" s="113">
        <v>1</v>
      </c>
      <c r="AE128" s="113">
        <v>1</v>
      </c>
      <c r="AF128" s="113">
        <v>1</v>
      </c>
      <c r="AG128" s="113">
        <v>1</v>
      </c>
    </row>
    <row r="129" spans="1:105" s="7" customFormat="1" ht="30" x14ac:dyDescent="0.25">
      <c r="A129" s="76"/>
      <c r="B129" s="44"/>
      <c r="C129" s="64" t="s">
        <v>113</v>
      </c>
      <c r="D129" s="44"/>
      <c r="E129" s="33" t="s">
        <v>452</v>
      </c>
      <c r="F129" s="18"/>
      <c r="G129" s="44"/>
      <c r="H129" s="18"/>
      <c r="I129" s="18"/>
      <c r="J129" s="18"/>
      <c r="K129" s="18"/>
      <c r="L129" s="18"/>
      <c r="M129" s="53"/>
      <c r="N129" s="18"/>
      <c r="O129" s="18"/>
      <c r="P129" s="18"/>
      <c r="Q129" s="12"/>
      <c r="W129" s="12"/>
      <c r="AI129" s="112">
        <v>1</v>
      </c>
      <c r="AJ129" s="112">
        <v>1</v>
      </c>
      <c r="AK129" s="112">
        <v>1</v>
      </c>
      <c r="AL129" s="112">
        <v>1</v>
      </c>
      <c r="AM129" s="112">
        <v>1</v>
      </c>
    </row>
    <row r="130" spans="1:105" s="7" customFormat="1" ht="15" customHeight="1" x14ac:dyDescent="0.25">
      <c r="A130" s="76"/>
      <c r="B130" s="44"/>
      <c r="C130" s="64" t="s">
        <v>114</v>
      </c>
      <c r="D130" s="44"/>
      <c r="E130" s="33" t="s">
        <v>9</v>
      </c>
      <c r="F130" s="18"/>
      <c r="G130" s="44"/>
      <c r="H130" s="18"/>
      <c r="I130" s="18"/>
      <c r="J130" s="18"/>
      <c r="K130" s="18"/>
      <c r="L130" s="18"/>
      <c r="M130" s="53"/>
      <c r="N130" s="18"/>
      <c r="O130" s="18"/>
      <c r="P130" s="18"/>
      <c r="Q130" s="12"/>
      <c r="W130" s="12"/>
      <c r="AI130" s="112">
        <v>1</v>
      </c>
      <c r="AJ130" s="112">
        <v>1</v>
      </c>
      <c r="AK130" s="112">
        <v>1</v>
      </c>
      <c r="AL130" s="112">
        <v>1</v>
      </c>
      <c r="AM130" s="112">
        <v>1</v>
      </c>
    </row>
    <row r="131" spans="1:105" s="7" customFormat="1" ht="30" x14ac:dyDescent="0.25">
      <c r="A131" s="76" t="s">
        <v>352</v>
      </c>
      <c r="B131" s="44"/>
      <c r="C131" s="64" t="s">
        <v>115</v>
      </c>
      <c r="D131" s="44"/>
      <c r="E131" s="33" t="s">
        <v>153</v>
      </c>
      <c r="F131" s="18"/>
      <c r="G131" s="44"/>
      <c r="H131" s="18"/>
      <c r="I131" s="18"/>
      <c r="J131" s="18"/>
      <c r="K131" s="18"/>
      <c r="L131" s="18"/>
      <c r="M131" s="53"/>
      <c r="N131" s="18"/>
      <c r="O131" s="18"/>
      <c r="P131" s="18"/>
      <c r="Q131" s="12"/>
      <c r="T131" s="112">
        <v>1</v>
      </c>
      <c r="U131" s="112">
        <v>1</v>
      </c>
      <c r="W131" s="112">
        <v>1</v>
      </c>
      <c r="X131" s="112">
        <v>1</v>
      </c>
      <c r="Y131" s="112">
        <v>1</v>
      </c>
    </row>
    <row r="132" spans="1:105" s="7" customFormat="1" ht="15" customHeight="1" x14ac:dyDescent="0.25">
      <c r="A132" s="76" t="s">
        <v>352</v>
      </c>
      <c r="B132" s="44"/>
      <c r="C132" s="64" t="s">
        <v>167</v>
      </c>
      <c r="D132" s="44"/>
      <c r="E132" s="33" t="s">
        <v>169</v>
      </c>
      <c r="F132" s="18"/>
      <c r="G132" s="44"/>
      <c r="H132" s="18"/>
      <c r="I132" s="18"/>
      <c r="J132" s="18"/>
      <c r="K132" s="18"/>
      <c r="L132" s="18"/>
      <c r="M132" s="53"/>
      <c r="N132" s="18"/>
      <c r="O132" s="18"/>
      <c r="P132" s="18"/>
      <c r="Q132" s="12"/>
      <c r="T132" s="112">
        <v>1</v>
      </c>
      <c r="U132" s="112">
        <v>1</v>
      </c>
      <c r="W132" s="112">
        <v>1</v>
      </c>
      <c r="X132" s="112">
        <v>1</v>
      </c>
      <c r="Y132" s="112">
        <v>1</v>
      </c>
    </row>
    <row r="133" spans="1:105" s="7" customFormat="1" ht="15" customHeight="1" x14ac:dyDescent="0.25">
      <c r="A133" s="76" t="s">
        <v>352</v>
      </c>
      <c r="B133" s="44"/>
      <c r="C133" s="64" t="s">
        <v>168</v>
      </c>
      <c r="D133" s="44"/>
      <c r="E133" s="33" t="s">
        <v>237</v>
      </c>
      <c r="F133" s="18"/>
      <c r="G133" s="44"/>
      <c r="H133" s="18"/>
      <c r="I133" s="18"/>
      <c r="J133" s="18"/>
      <c r="K133" s="18"/>
      <c r="L133" s="18"/>
      <c r="M133" s="53"/>
      <c r="N133" s="18"/>
      <c r="O133" s="18"/>
      <c r="P133" s="18"/>
      <c r="Q133" s="12"/>
      <c r="T133" s="112">
        <v>1</v>
      </c>
      <c r="U133" s="112">
        <v>1</v>
      </c>
      <c r="W133" s="112">
        <v>1</v>
      </c>
      <c r="X133" s="112">
        <v>1</v>
      </c>
      <c r="Y133" s="112">
        <v>1</v>
      </c>
    </row>
    <row r="134" spans="1:105" s="7" customFormat="1" ht="15" customHeight="1" x14ac:dyDescent="0.25">
      <c r="A134" s="76" t="s">
        <v>352</v>
      </c>
      <c r="B134" s="44"/>
      <c r="C134" s="64" t="s">
        <v>176</v>
      </c>
      <c r="D134" s="44"/>
      <c r="E134" s="33" t="s">
        <v>177</v>
      </c>
      <c r="F134" s="18"/>
      <c r="G134" s="44"/>
      <c r="H134" s="18"/>
      <c r="I134" s="18"/>
      <c r="J134" s="18"/>
      <c r="K134" s="18"/>
      <c r="L134" s="18"/>
      <c r="M134" s="53"/>
      <c r="N134" s="18"/>
      <c r="O134" s="18"/>
      <c r="P134" s="18"/>
      <c r="Q134" s="12"/>
      <c r="T134" s="112">
        <v>1</v>
      </c>
      <c r="U134" s="112">
        <v>1</v>
      </c>
      <c r="W134" s="112">
        <v>1</v>
      </c>
      <c r="X134" s="112">
        <v>1</v>
      </c>
      <c r="Y134" s="112">
        <v>1</v>
      </c>
    </row>
    <row r="135" spans="1:105" s="2" customFormat="1" ht="15" customHeight="1" x14ac:dyDescent="0.25">
      <c r="A135" s="88"/>
      <c r="B135" s="45"/>
      <c r="C135" s="64"/>
      <c r="D135" s="45"/>
      <c r="E135" s="29"/>
      <c r="F135" s="17"/>
      <c r="G135" s="45"/>
      <c r="H135" s="17"/>
      <c r="I135" s="17"/>
      <c r="J135" s="17"/>
      <c r="K135" s="17"/>
      <c r="L135" s="17"/>
      <c r="M135" s="53"/>
      <c r="N135" s="17"/>
      <c r="O135" s="17"/>
      <c r="P135" s="17"/>
      <c r="Q135" s="11"/>
      <c r="R135" s="3"/>
      <c r="S135" s="3"/>
      <c r="T135" s="3"/>
      <c r="U135" s="3"/>
      <c r="V135" s="3"/>
      <c r="W135" s="11"/>
      <c r="X135" s="3"/>
      <c r="Y135" s="3"/>
      <c r="Z135" s="3"/>
      <c r="AA135" s="3"/>
    </row>
    <row r="136" spans="1:105" s="2" customFormat="1" ht="15" customHeight="1" x14ac:dyDescent="0.25">
      <c r="A136" s="88"/>
      <c r="B136" s="41"/>
      <c r="C136" s="91" t="s">
        <v>116</v>
      </c>
      <c r="D136" s="41"/>
      <c r="E136" s="29" t="s">
        <v>31</v>
      </c>
      <c r="F136" s="17"/>
      <c r="G136" s="41"/>
      <c r="H136" s="17"/>
      <c r="I136" s="17"/>
      <c r="J136" s="17"/>
      <c r="K136" s="17"/>
      <c r="L136" s="17"/>
      <c r="M136" s="53"/>
      <c r="N136" s="17"/>
      <c r="O136" s="17"/>
      <c r="P136" s="17"/>
      <c r="Q136" s="11"/>
      <c r="R136" s="3"/>
      <c r="S136" s="3"/>
      <c r="T136" s="3"/>
      <c r="U136" s="3"/>
      <c r="V136" s="3"/>
      <c r="W136" s="11"/>
      <c r="X136" s="3"/>
      <c r="Y136" s="3"/>
      <c r="Z136" s="3"/>
      <c r="AA136" s="3"/>
    </row>
    <row r="137" spans="1:105" s="2" customFormat="1" ht="15" customHeight="1" x14ac:dyDescent="0.25">
      <c r="A137" s="88"/>
      <c r="B137" s="41"/>
      <c r="C137" s="91"/>
      <c r="D137" s="41"/>
      <c r="E137" s="80" t="str">
        <f>+Y.İÇİ_ve_Y.DIŞI_FUAR_ÇALIŞMALARI&amp;" Eğitim Linkleri"</f>
        <v>Y.İÇİ ve Y.DIŞI FUAR ÇALIŞMALARI Eğitim Linkleri</v>
      </c>
      <c r="F137" s="17"/>
      <c r="G137" s="41"/>
      <c r="H137" s="17"/>
      <c r="I137" s="17"/>
      <c r="J137" s="17"/>
      <c r="K137" s="17"/>
      <c r="L137" s="17"/>
      <c r="M137" s="53"/>
      <c r="N137" s="17"/>
      <c r="O137" s="17"/>
      <c r="P137" s="17"/>
      <c r="Q137" s="11"/>
      <c r="R137" s="3"/>
      <c r="S137" s="3"/>
      <c r="T137" s="3"/>
      <c r="U137" s="3"/>
      <c r="V137" s="3"/>
      <c r="W137" s="11"/>
      <c r="X137" s="3"/>
      <c r="Y137" s="3"/>
      <c r="Z137" s="3"/>
      <c r="AA137" s="3"/>
    </row>
    <row r="138" spans="1:105" s="2" customFormat="1" ht="33.6" customHeight="1" x14ac:dyDescent="0.25">
      <c r="A138" s="88"/>
      <c r="B138" s="44"/>
      <c r="C138" s="64" t="s">
        <v>117</v>
      </c>
      <c r="D138" s="44"/>
      <c r="E138" s="33" t="s">
        <v>326</v>
      </c>
      <c r="F138" s="22"/>
      <c r="G138" s="44"/>
      <c r="H138" s="22"/>
      <c r="I138" s="22"/>
      <c r="J138" s="22"/>
      <c r="K138" s="22"/>
      <c r="L138" s="22"/>
      <c r="M138" s="56"/>
      <c r="N138" s="22"/>
      <c r="O138" s="22"/>
      <c r="P138" s="22"/>
      <c r="Q138" s="11"/>
      <c r="R138" s="3"/>
      <c r="S138" s="3"/>
      <c r="T138" s="3"/>
      <c r="U138" s="3"/>
      <c r="V138" s="3"/>
      <c r="W138" s="11"/>
      <c r="X138" s="3"/>
      <c r="Y138" s="3"/>
      <c r="Z138" s="3"/>
      <c r="AA138" s="3"/>
      <c r="AO138" s="112">
        <v>1</v>
      </c>
      <c r="AP138" s="113">
        <v>1</v>
      </c>
      <c r="AQ138" s="113">
        <v>1</v>
      </c>
      <c r="AR138" s="113">
        <v>1</v>
      </c>
      <c r="AS138" s="113">
        <v>1</v>
      </c>
      <c r="BS138" s="112">
        <v>1</v>
      </c>
      <c r="BT138" s="113">
        <v>1</v>
      </c>
      <c r="BU138" s="113">
        <v>1</v>
      </c>
      <c r="BV138" s="113">
        <v>1</v>
      </c>
      <c r="BW138" s="113">
        <v>1</v>
      </c>
      <c r="CW138" s="112">
        <v>1</v>
      </c>
      <c r="CX138" s="113">
        <v>1</v>
      </c>
      <c r="CY138" s="113">
        <v>1</v>
      </c>
      <c r="CZ138" s="113">
        <v>1</v>
      </c>
      <c r="DA138" s="113">
        <v>1</v>
      </c>
    </row>
    <row r="139" spans="1:105" s="7" customFormat="1" ht="15" customHeight="1" x14ac:dyDescent="0.25">
      <c r="A139" s="76"/>
      <c r="B139" s="42"/>
      <c r="C139" s="90" t="s">
        <v>118</v>
      </c>
      <c r="D139" s="42"/>
      <c r="E139" s="33" t="s">
        <v>174</v>
      </c>
      <c r="F139" s="18"/>
      <c r="G139" s="42"/>
      <c r="H139" s="18"/>
      <c r="I139" s="18"/>
      <c r="J139" s="18"/>
      <c r="K139" s="18"/>
      <c r="L139" s="18"/>
      <c r="M139" s="53"/>
      <c r="N139" s="18"/>
      <c r="O139" s="18"/>
      <c r="P139" s="18"/>
      <c r="Q139" s="12"/>
      <c r="W139" s="12"/>
      <c r="AO139" s="112">
        <v>1</v>
      </c>
      <c r="AP139" s="113">
        <v>1</v>
      </c>
      <c r="AQ139" s="113">
        <v>1</v>
      </c>
      <c r="AR139" s="113">
        <v>1</v>
      </c>
      <c r="AS139" s="113">
        <v>1</v>
      </c>
      <c r="BS139" s="112">
        <v>1</v>
      </c>
      <c r="BT139" s="113">
        <v>1</v>
      </c>
      <c r="BU139" s="113">
        <v>1</v>
      </c>
      <c r="BV139" s="113">
        <v>1</v>
      </c>
      <c r="BW139" s="113">
        <v>1</v>
      </c>
      <c r="CW139" s="112">
        <v>1</v>
      </c>
      <c r="CX139" s="113">
        <v>1</v>
      </c>
      <c r="CY139" s="113">
        <v>1</v>
      </c>
      <c r="CZ139" s="113">
        <v>1</v>
      </c>
      <c r="DA139" s="113">
        <v>1</v>
      </c>
    </row>
    <row r="140" spans="1:105" s="7" customFormat="1" ht="30" x14ac:dyDescent="0.25">
      <c r="A140" s="76"/>
      <c r="B140" s="42"/>
      <c r="C140" s="90" t="s">
        <v>173</v>
      </c>
      <c r="D140" s="42"/>
      <c r="E140" s="33" t="s">
        <v>175</v>
      </c>
      <c r="F140" s="18"/>
      <c r="G140" s="42"/>
      <c r="H140" s="18"/>
      <c r="I140" s="18"/>
      <c r="J140" s="18"/>
      <c r="K140" s="18"/>
      <c r="L140" s="18"/>
      <c r="M140" s="53"/>
      <c r="N140" s="18"/>
      <c r="O140" s="18"/>
      <c r="P140" s="18"/>
      <c r="Q140" s="12"/>
      <c r="W140" s="12"/>
      <c r="AO140" s="112">
        <v>1</v>
      </c>
      <c r="AP140" s="113">
        <v>1</v>
      </c>
      <c r="AQ140" s="113">
        <v>1</v>
      </c>
      <c r="AR140" s="113">
        <v>1</v>
      </c>
      <c r="AS140" s="113">
        <v>1</v>
      </c>
      <c r="BS140" s="112">
        <v>1</v>
      </c>
      <c r="BT140" s="113">
        <v>1</v>
      </c>
      <c r="BU140" s="113">
        <v>1</v>
      </c>
      <c r="BV140" s="113">
        <v>1</v>
      </c>
      <c r="BW140" s="113">
        <v>1</v>
      </c>
      <c r="CW140" s="112">
        <v>1</v>
      </c>
      <c r="CX140" s="113">
        <v>1</v>
      </c>
      <c r="CY140" s="113">
        <v>1</v>
      </c>
      <c r="CZ140" s="113">
        <v>1</v>
      </c>
      <c r="DA140" s="113">
        <v>1</v>
      </c>
    </row>
    <row r="141" spans="1:105" s="7" customFormat="1" ht="15" customHeight="1" x14ac:dyDescent="0.25">
      <c r="A141" s="76"/>
      <c r="B141" s="42"/>
      <c r="C141" s="90" t="s">
        <v>204</v>
      </c>
      <c r="D141" s="42"/>
      <c r="E141" s="33" t="s">
        <v>205</v>
      </c>
      <c r="F141" s="18"/>
      <c r="G141" s="42"/>
      <c r="H141" s="18"/>
      <c r="I141" s="18"/>
      <c r="J141" s="18"/>
      <c r="K141" s="18"/>
      <c r="L141" s="18"/>
      <c r="M141" s="53"/>
      <c r="N141" s="18"/>
      <c r="O141" s="18"/>
      <c r="P141" s="18"/>
      <c r="Q141" s="12"/>
      <c r="W141" s="12"/>
      <c r="AO141" s="112">
        <v>1</v>
      </c>
      <c r="AP141" s="113">
        <v>1</v>
      </c>
      <c r="AQ141" s="113">
        <v>1</v>
      </c>
      <c r="AR141" s="113">
        <v>1</v>
      </c>
      <c r="AS141" s="113">
        <v>1</v>
      </c>
      <c r="BS141" s="112">
        <v>1</v>
      </c>
      <c r="BT141" s="113">
        <v>1</v>
      </c>
      <c r="BU141" s="113">
        <v>1</v>
      </c>
      <c r="BV141" s="113">
        <v>1</v>
      </c>
      <c r="BW141" s="113">
        <v>1</v>
      </c>
      <c r="CW141" s="112">
        <v>1</v>
      </c>
      <c r="CX141" s="113">
        <v>1</v>
      </c>
      <c r="CY141" s="113">
        <v>1</v>
      </c>
      <c r="CZ141" s="113">
        <v>1</v>
      </c>
      <c r="DA141" s="113">
        <v>1</v>
      </c>
    </row>
    <row r="142" spans="1:105" s="7" customFormat="1" ht="32.450000000000003" customHeight="1" x14ac:dyDescent="0.25">
      <c r="A142" s="76"/>
      <c r="B142" s="42"/>
      <c r="C142" s="90" t="s">
        <v>236</v>
      </c>
      <c r="D142" s="42"/>
      <c r="E142" s="57" t="s">
        <v>327</v>
      </c>
      <c r="F142" s="18"/>
      <c r="G142" s="42"/>
      <c r="H142" s="18"/>
      <c r="I142" s="86" t="s">
        <v>328</v>
      </c>
      <c r="J142" s="18"/>
      <c r="K142" s="18"/>
      <c r="L142" s="18"/>
      <c r="M142" s="53"/>
      <c r="N142" s="18"/>
      <c r="O142" s="18"/>
      <c r="P142" s="18"/>
      <c r="Q142" s="12"/>
      <c r="W142" s="12"/>
      <c r="AO142" s="112">
        <v>1</v>
      </c>
      <c r="AP142" s="113">
        <v>1</v>
      </c>
      <c r="AQ142" s="113">
        <v>1</v>
      </c>
      <c r="AR142" s="113">
        <v>1</v>
      </c>
      <c r="AS142" s="113">
        <v>1</v>
      </c>
      <c r="BS142" s="112">
        <v>1</v>
      </c>
      <c r="BT142" s="113">
        <v>1</v>
      </c>
      <c r="BU142" s="113">
        <v>1</v>
      </c>
      <c r="BV142" s="113">
        <v>1</v>
      </c>
      <c r="BW142" s="113">
        <v>1</v>
      </c>
      <c r="CW142" s="112">
        <v>1</v>
      </c>
      <c r="CX142" s="113">
        <v>1</v>
      </c>
      <c r="CY142" s="113">
        <v>1</v>
      </c>
      <c r="CZ142" s="113">
        <v>1</v>
      </c>
      <c r="DA142" s="113">
        <v>1</v>
      </c>
    </row>
    <row r="143" spans="1:105" s="2" customFormat="1" ht="15" customHeight="1" x14ac:dyDescent="0.25">
      <c r="A143" s="88"/>
      <c r="B143" s="45"/>
      <c r="C143" s="64"/>
      <c r="D143" s="45"/>
      <c r="E143" s="22"/>
      <c r="F143" s="22"/>
      <c r="G143" s="45"/>
      <c r="H143" s="22"/>
      <c r="I143" s="22"/>
      <c r="J143" s="22"/>
      <c r="K143" s="22"/>
      <c r="L143" s="22"/>
      <c r="M143" s="56"/>
      <c r="N143" s="22"/>
      <c r="O143" s="22"/>
      <c r="P143" s="22"/>
      <c r="Q143" s="11"/>
      <c r="R143" s="3"/>
      <c r="S143" s="3"/>
      <c r="T143" s="3"/>
      <c r="U143" s="3"/>
      <c r="V143" s="3"/>
      <c r="W143" s="11"/>
      <c r="X143" s="3"/>
      <c r="Y143" s="3"/>
      <c r="Z143" s="3"/>
      <c r="AA143" s="3"/>
    </row>
    <row r="144" spans="1:105" s="2" customFormat="1" ht="33.6" customHeight="1" x14ac:dyDescent="0.25">
      <c r="A144" s="88"/>
      <c r="B144" s="41"/>
      <c r="C144" s="91" t="s">
        <v>119</v>
      </c>
      <c r="D144" s="41"/>
      <c r="E144" s="78" t="s">
        <v>32</v>
      </c>
      <c r="F144" s="22"/>
      <c r="G144" s="41"/>
      <c r="H144" s="22"/>
      <c r="I144" s="22"/>
      <c r="J144" s="22"/>
      <c r="K144" s="22"/>
      <c r="L144" s="22"/>
      <c r="M144" s="56"/>
      <c r="N144" s="22"/>
      <c r="O144" s="22"/>
      <c r="P144" s="22"/>
      <c r="Q144" s="11"/>
      <c r="R144" s="3"/>
      <c r="S144" s="3"/>
      <c r="T144" s="3"/>
      <c r="U144" s="3"/>
      <c r="V144" s="3"/>
      <c r="W144" s="11"/>
      <c r="X144" s="3"/>
      <c r="Y144" s="3"/>
      <c r="Z144" s="3"/>
      <c r="AA144" s="3"/>
    </row>
    <row r="145" spans="1:109" s="2" customFormat="1" ht="18.75" x14ac:dyDescent="0.25">
      <c r="A145" s="88"/>
      <c r="B145" s="41"/>
      <c r="C145" s="91"/>
      <c r="D145" s="41"/>
      <c r="E145" s="80" t="str">
        <f>+ARAŞTIRMA_ve_İŞ_GELİŞTİRME_FAALİYETLERİ&amp;" Eğitim Linkleri"</f>
        <v>ARAŞTIRMA ve İŞ GELİŞTİRME FAALİYETLERİ Eğitim Linkleri</v>
      </c>
      <c r="F145" s="22"/>
      <c r="G145" s="41"/>
      <c r="H145" s="22"/>
      <c r="I145" s="22"/>
      <c r="J145" s="22"/>
      <c r="K145" s="22"/>
      <c r="L145" s="22"/>
      <c r="M145" s="56"/>
      <c r="N145" s="22"/>
      <c r="O145" s="22"/>
      <c r="P145" s="22"/>
      <c r="Q145" s="11"/>
      <c r="R145" s="3"/>
      <c r="S145" s="3"/>
      <c r="T145" s="3"/>
      <c r="U145" s="3"/>
      <c r="V145" s="3"/>
      <c r="W145" s="11"/>
      <c r="X145" s="3"/>
      <c r="Y145" s="3"/>
      <c r="Z145" s="3"/>
      <c r="AA145" s="3"/>
    </row>
    <row r="146" spans="1:109" s="2" customFormat="1" ht="28.5" customHeight="1" x14ac:dyDescent="0.25">
      <c r="A146" s="88"/>
      <c r="B146" s="44"/>
      <c r="C146" s="64" t="s">
        <v>120</v>
      </c>
      <c r="D146" s="44"/>
      <c r="E146" s="33" t="s">
        <v>55</v>
      </c>
      <c r="F146" s="17"/>
      <c r="G146" s="44"/>
      <c r="H146" s="17"/>
      <c r="I146" s="17"/>
      <c r="J146" s="17"/>
      <c r="K146" s="17"/>
      <c r="L146" s="17"/>
      <c r="M146" s="53"/>
      <c r="N146" s="17"/>
      <c r="O146" s="17"/>
      <c r="P146" s="17"/>
      <c r="Q146" s="11"/>
      <c r="R146" s="3"/>
      <c r="S146" s="3"/>
      <c r="T146" s="3"/>
      <c r="U146" s="3"/>
      <c r="V146" s="3"/>
      <c r="W146" s="11"/>
      <c r="X146" s="112">
        <v>1</v>
      </c>
      <c r="Y146" s="3"/>
      <c r="Z146" s="3"/>
      <c r="AA146" s="3"/>
      <c r="AD146" s="112">
        <v>1</v>
      </c>
      <c r="AJ146" s="112">
        <v>1</v>
      </c>
      <c r="AP146" s="112">
        <v>1</v>
      </c>
      <c r="AV146" s="112">
        <v>1</v>
      </c>
      <c r="BB146" s="112">
        <v>1</v>
      </c>
      <c r="BH146" s="112">
        <v>1</v>
      </c>
      <c r="BN146" s="112">
        <v>1</v>
      </c>
      <c r="BT146" s="112">
        <v>1</v>
      </c>
      <c r="BZ146" s="112">
        <v>1</v>
      </c>
      <c r="CF146" s="112">
        <v>1</v>
      </c>
      <c r="CL146" s="112">
        <v>1</v>
      </c>
      <c r="CR146" s="112">
        <v>1</v>
      </c>
    </row>
    <row r="147" spans="1:109" s="2" customFormat="1" ht="15" customHeight="1" x14ac:dyDescent="0.25">
      <c r="A147" s="88" t="s">
        <v>191</v>
      </c>
      <c r="B147" s="44"/>
      <c r="C147" s="64" t="s">
        <v>121</v>
      </c>
      <c r="D147" s="44"/>
      <c r="E147" s="33" t="s">
        <v>429</v>
      </c>
      <c r="F147" s="17"/>
      <c r="G147" s="44"/>
      <c r="H147" s="17"/>
      <c r="I147" s="17"/>
      <c r="J147" s="17"/>
      <c r="K147" s="17"/>
      <c r="L147" s="17"/>
      <c r="M147" s="53"/>
      <c r="N147" s="17"/>
      <c r="O147" s="17"/>
      <c r="P147" s="17"/>
      <c r="Q147" s="11"/>
      <c r="R147" s="3"/>
      <c r="S147" s="3"/>
      <c r="T147" s="3"/>
      <c r="U147" s="3"/>
      <c r="V147" s="3"/>
      <c r="W147" s="11"/>
      <c r="X147" s="3"/>
      <c r="Y147" s="3"/>
      <c r="Z147" s="3"/>
      <c r="AA147" s="3"/>
      <c r="AE147" s="112">
        <v>1</v>
      </c>
      <c r="AF147" s="112">
        <v>1</v>
      </c>
      <c r="AG147" s="112">
        <v>1</v>
      </c>
      <c r="AI147" s="112">
        <v>1</v>
      </c>
      <c r="AJ147" s="112">
        <v>1</v>
      </c>
    </row>
    <row r="148" spans="1:109" s="2" customFormat="1" ht="30.6" customHeight="1" x14ac:dyDescent="0.25">
      <c r="A148" s="88" t="s">
        <v>191</v>
      </c>
      <c r="B148" s="44"/>
      <c r="C148" s="64" t="s">
        <v>122</v>
      </c>
      <c r="D148" s="44"/>
      <c r="E148" s="33" t="s">
        <v>24</v>
      </c>
      <c r="F148" s="17"/>
      <c r="G148" s="44"/>
      <c r="H148" s="17"/>
      <c r="I148" s="17"/>
      <c r="J148" s="17"/>
      <c r="K148" s="17"/>
      <c r="L148" s="17"/>
      <c r="M148" s="53"/>
      <c r="N148" s="17"/>
      <c r="O148" s="17"/>
      <c r="P148" s="17"/>
      <c r="Q148" s="11"/>
      <c r="R148" s="3"/>
      <c r="S148" s="3"/>
      <c r="T148" s="3"/>
      <c r="U148" s="3"/>
      <c r="V148" s="3"/>
      <c r="W148" s="11"/>
      <c r="X148" s="3"/>
      <c r="Y148" s="3"/>
      <c r="Z148" s="3"/>
      <c r="AA148" s="3"/>
      <c r="AL148" s="112">
        <v>1</v>
      </c>
      <c r="AM148" s="112">
        <v>1</v>
      </c>
      <c r="AX148" s="112">
        <v>1</v>
      </c>
      <c r="AY148" s="112">
        <v>1</v>
      </c>
      <c r="BJ148" s="112">
        <v>1</v>
      </c>
      <c r="BK148" s="112">
        <v>1</v>
      </c>
      <c r="BV148" s="112">
        <v>1</v>
      </c>
      <c r="BW148" s="112">
        <v>1</v>
      </c>
      <c r="CB148" s="112">
        <v>1</v>
      </c>
      <c r="CC148" s="112">
        <v>1</v>
      </c>
      <c r="CH148" s="112">
        <v>1</v>
      </c>
      <c r="CI148" s="112">
        <v>1</v>
      </c>
      <c r="CN148" s="112">
        <v>1</v>
      </c>
      <c r="CO148" s="112">
        <v>1</v>
      </c>
      <c r="CT148" s="112">
        <v>1</v>
      </c>
      <c r="CU148" s="112">
        <v>1</v>
      </c>
    </row>
    <row r="149" spans="1:109" ht="15" customHeight="1" x14ac:dyDescent="0.25">
      <c r="A149" s="76" t="s">
        <v>191</v>
      </c>
      <c r="B149" s="44"/>
      <c r="C149" s="64" t="s">
        <v>123</v>
      </c>
      <c r="D149" s="44"/>
      <c r="E149" s="33" t="s">
        <v>46</v>
      </c>
      <c r="F149" s="17"/>
      <c r="G149" s="44"/>
      <c r="H149" s="17"/>
      <c r="I149" s="17"/>
      <c r="J149" s="17"/>
      <c r="K149" s="17"/>
      <c r="L149" s="17"/>
      <c r="M149" s="53"/>
      <c r="N149" s="17"/>
      <c r="O149" s="17"/>
      <c r="P149" s="17"/>
      <c r="W149" s="112">
        <v>1</v>
      </c>
      <c r="AC149" s="112">
        <v>1</v>
      </c>
      <c r="AI149" s="112">
        <v>1</v>
      </c>
      <c r="AO149" s="112">
        <v>1</v>
      </c>
      <c r="AU149" s="112">
        <v>1</v>
      </c>
      <c r="BA149" s="112">
        <v>1</v>
      </c>
      <c r="BG149" s="112">
        <v>1</v>
      </c>
      <c r="BM149" s="112">
        <v>1</v>
      </c>
      <c r="BQ149" s="112">
        <v>1</v>
      </c>
      <c r="BS149" s="112">
        <v>1</v>
      </c>
      <c r="BW149" s="112">
        <v>1</v>
      </c>
      <c r="BY149" s="112">
        <v>1</v>
      </c>
      <c r="CC149" s="112">
        <v>1</v>
      </c>
      <c r="CE149" s="112">
        <v>1</v>
      </c>
      <c r="CI149" s="112">
        <v>1</v>
      </c>
      <c r="CK149" s="112">
        <v>1</v>
      </c>
      <c r="CO149" s="112">
        <v>1</v>
      </c>
      <c r="CQ149" s="112">
        <v>1</v>
      </c>
      <c r="CU149" s="112">
        <v>1</v>
      </c>
      <c r="CW149" s="112">
        <v>1</v>
      </c>
      <c r="DC149" s="112">
        <v>1</v>
      </c>
    </row>
    <row r="150" spans="1:109" ht="30" x14ac:dyDescent="0.25">
      <c r="A150" s="76" t="s">
        <v>191</v>
      </c>
      <c r="B150" s="44"/>
      <c r="C150" s="64" t="s">
        <v>124</v>
      </c>
      <c r="D150" s="44"/>
      <c r="E150" s="33" t="s">
        <v>47</v>
      </c>
      <c r="F150" s="17"/>
      <c r="G150" s="44"/>
      <c r="H150" s="17"/>
      <c r="I150" s="17"/>
      <c r="J150" s="17"/>
      <c r="K150" s="17"/>
      <c r="L150" s="17"/>
      <c r="M150" s="53"/>
      <c r="N150" s="17"/>
      <c r="O150" s="17"/>
      <c r="P150" s="17"/>
      <c r="W150" s="112">
        <v>1</v>
      </c>
      <c r="AC150" s="112">
        <v>1</v>
      </c>
      <c r="AI150" s="112">
        <v>1</v>
      </c>
      <c r="AO150" s="112">
        <v>1</v>
      </c>
      <c r="AU150" s="112">
        <v>1</v>
      </c>
      <c r="BA150" s="112">
        <v>1</v>
      </c>
      <c r="BG150" s="112">
        <v>1</v>
      </c>
      <c r="BM150" s="112">
        <v>1</v>
      </c>
      <c r="BQ150" s="112">
        <v>1</v>
      </c>
      <c r="BS150" s="112">
        <v>1</v>
      </c>
      <c r="BW150" s="112">
        <v>1</v>
      </c>
      <c r="BY150" s="112">
        <v>1</v>
      </c>
      <c r="CC150" s="112">
        <v>1</v>
      </c>
      <c r="CE150" s="112">
        <v>1</v>
      </c>
      <c r="CI150" s="112">
        <v>1</v>
      </c>
      <c r="CK150" s="112">
        <v>1</v>
      </c>
      <c r="CO150" s="112">
        <v>1</v>
      </c>
      <c r="CQ150" s="112">
        <v>1</v>
      </c>
      <c r="CU150" s="112">
        <v>1</v>
      </c>
      <c r="CW150" s="112">
        <v>1</v>
      </c>
    </row>
    <row r="151" spans="1:109" s="7" customFormat="1" ht="30" x14ac:dyDescent="0.25">
      <c r="A151" s="76"/>
      <c r="B151" s="44"/>
      <c r="C151" s="64" t="s">
        <v>125</v>
      </c>
      <c r="D151" s="44"/>
      <c r="E151" s="35" t="s">
        <v>251</v>
      </c>
      <c r="F151" s="20"/>
      <c r="G151" s="44"/>
      <c r="H151" s="20"/>
      <c r="I151" s="20"/>
      <c r="J151" s="20"/>
      <c r="K151" s="20"/>
      <c r="L151" s="20"/>
      <c r="M151" s="54"/>
      <c r="N151" s="20"/>
      <c r="O151" s="20"/>
      <c r="P151" s="20"/>
      <c r="Q151" s="12"/>
      <c r="W151" s="12"/>
      <c r="AE151" s="112">
        <v>1</v>
      </c>
      <c r="AF151" s="112">
        <v>1</v>
      </c>
    </row>
    <row r="152" spans="1:109" s="7" customFormat="1" ht="30" x14ac:dyDescent="0.25">
      <c r="A152" s="76"/>
      <c r="B152" s="44"/>
      <c r="C152" s="64" t="s">
        <v>126</v>
      </c>
      <c r="D152" s="44"/>
      <c r="E152" s="35" t="s">
        <v>20</v>
      </c>
      <c r="F152" s="20"/>
      <c r="G152" s="44"/>
      <c r="H152" s="20"/>
      <c r="I152" s="20"/>
      <c r="J152" s="20"/>
      <c r="K152" s="20"/>
      <c r="L152" s="20"/>
      <c r="M152" s="54"/>
      <c r="N152" s="20"/>
      <c r="O152" s="20"/>
      <c r="P152" s="20"/>
      <c r="Q152" s="12"/>
      <c r="W152" s="12"/>
      <c r="AE152" s="112">
        <v>1</v>
      </c>
      <c r="AF152" s="112">
        <v>1</v>
      </c>
    </row>
    <row r="153" spans="1:109" s="7" customFormat="1" ht="15" customHeight="1" x14ac:dyDescent="0.25">
      <c r="A153" s="76" t="s">
        <v>191</v>
      </c>
      <c r="B153" s="44"/>
      <c r="C153" s="64" t="s">
        <v>127</v>
      </c>
      <c r="D153" s="44"/>
      <c r="E153" s="57" t="s">
        <v>16</v>
      </c>
      <c r="F153" s="18"/>
      <c r="G153" s="44"/>
      <c r="H153" s="18"/>
      <c r="I153" s="18"/>
      <c r="J153" s="18"/>
      <c r="K153" s="18"/>
      <c r="L153" s="18"/>
      <c r="M153" s="53"/>
      <c r="N153" s="18"/>
      <c r="O153" s="18"/>
      <c r="P153" s="18"/>
      <c r="Q153" s="12"/>
      <c r="W153" s="12"/>
      <c r="BG153" s="112">
        <v>1</v>
      </c>
      <c r="BH153" s="112">
        <v>1</v>
      </c>
      <c r="BI153" s="112">
        <v>1</v>
      </c>
      <c r="BJ153" s="112">
        <v>1</v>
      </c>
      <c r="BK153" s="112">
        <v>1</v>
      </c>
      <c r="CE153" s="112">
        <v>1</v>
      </c>
      <c r="CF153" s="112">
        <v>1</v>
      </c>
      <c r="CG153" s="112">
        <v>1</v>
      </c>
      <c r="CH153" s="112">
        <v>1</v>
      </c>
      <c r="CI153" s="112">
        <v>1</v>
      </c>
      <c r="CZ153" s="112">
        <v>1</v>
      </c>
      <c r="DA153" s="112">
        <v>1</v>
      </c>
      <c r="DC153" s="112">
        <v>1</v>
      </c>
      <c r="DD153" s="112">
        <v>1</v>
      </c>
    </row>
    <row r="154" spans="1:109" s="7" customFormat="1" ht="15" customHeight="1" x14ac:dyDescent="0.25">
      <c r="A154" s="76" t="s">
        <v>191</v>
      </c>
      <c r="B154" s="44"/>
      <c r="C154" s="64" t="s">
        <v>128</v>
      </c>
      <c r="D154" s="44"/>
      <c r="E154" s="33" t="s">
        <v>329</v>
      </c>
      <c r="F154" s="18"/>
      <c r="G154" s="44"/>
      <c r="H154" s="18"/>
      <c r="I154" s="18"/>
      <c r="J154" s="18"/>
      <c r="K154" s="18"/>
      <c r="L154" s="18"/>
      <c r="M154" s="53"/>
      <c r="N154" s="18"/>
      <c r="O154" s="18"/>
      <c r="P154" s="18"/>
      <c r="Q154" s="12"/>
      <c r="W154" s="112">
        <v>1</v>
      </c>
      <c r="X154" s="112">
        <v>1</v>
      </c>
      <c r="Y154" s="112">
        <v>1</v>
      </c>
      <c r="CE154" s="112">
        <v>1</v>
      </c>
      <c r="CF154" s="112">
        <v>1</v>
      </c>
      <c r="CG154" s="112">
        <v>1</v>
      </c>
      <c r="DC154" s="112">
        <v>1</v>
      </c>
      <c r="DD154" s="112">
        <v>1</v>
      </c>
      <c r="DE154" s="112">
        <v>1</v>
      </c>
    </row>
    <row r="155" spans="1:109" s="103" customFormat="1" ht="15" customHeight="1" x14ac:dyDescent="0.25">
      <c r="A155" s="94" t="s">
        <v>389</v>
      </c>
      <c r="B155" s="44"/>
      <c r="C155" s="64" t="s">
        <v>129</v>
      </c>
      <c r="D155" s="44"/>
      <c r="E155" s="57" t="s">
        <v>375</v>
      </c>
      <c r="F155" s="101"/>
      <c r="G155" s="44"/>
      <c r="H155" s="101"/>
      <c r="I155" s="101"/>
      <c r="J155" s="101"/>
      <c r="K155" s="101"/>
      <c r="L155" s="101"/>
      <c r="M155" s="97"/>
      <c r="N155" s="101"/>
      <c r="O155" s="101"/>
      <c r="P155" s="101"/>
      <c r="Q155" s="102"/>
      <c r="W155" s="102"/>
      <c r="Y155" s="112">
        <v>1</v>
      </c>
      <c r="Z155" s="112">
        <v>1</v>
      </c>
      <c r="AA155" s="112">
        <v>1</v>
      </c>
      <c r="BI155" s="112">
        <v>1</v>
      </c>
      <c r="BJ155" s="112">
        <v>1</v>
      </c>
      <c r="BK155" s="112">
        <v>1</v>
      </c>
      <c r="CS155" s="112">
        <v>1</v>
      </c>
      <c r="CT155" s="112">
        <v>1</v>
      </c>
      <c r="CU155" s="112">
        <v>1</v>
      </c>
    </row>
    <row r="156" spans="1:109" s="7" customFormat="1" ht="15" customHeight="1" x14ac:dyDescent="0.25">
      <c r="A156" s="76" t="s">
        <v>390</v>
      </c>
      <c r="B156" s="44"/>
      <c r="C156" s="64" t="s">
        <v>130</v>
      </c>
      <c r="D156" s="44"/>
      <c r="E156" s="33" t="s">
        <v>23</v>
      </c>
      <c r="F156" s="18"/>
      <c r="G156" s="44"/>
      <c r="H156" s="18"/>
      <c r="I156" s="18"/>
      <c r="J156" s="18"/>
      <c r="K156" s="18"/>
      <c r="L156" s="18"/>
      <c r="M156" s="53"/>
      <c r="N156" s="18"/>
      <c r="O156" s="18"/>
      <c r="P156" s="18"/>
      <c r="Q156" s="12"/>
      <c r="W156" s="12"/>
      <c r="Z156" s="112">
        <v>1</v>
      </c>
      <c r="AA156" s="112">
        <v>1</v>
      </c>
      <c r="BJ156" s="112">
        <v>1</v>
      </c>
      <c r="BK156" s="112">
        <v>1</v>
      </c>
      <c r="CT156" s="112">
        <v>1</v>
      </c>
      <c r="CU156" s="112">
        <v>1</v>
      </c>
    </row>
    <row r="157" spans="1:109" s="7" customFormat="1" ht="30" x14ac:dyDescent="0.25">
      <c r="A157" s="76" t="s">
        <v>191</v>
      </c>
      <c r="B157" s="44"/>
      <c r="C157" s="64" t="s">
        <v>131</v>
      </c>
      <c r="D157" s="44"/>
      <c r="E157" s="33" t="s">
        <v>11</v>
      </c>
      <c r="F157" s="18"/>
      <c r="G157" s="44"/>
      <c r="H157" s="18"/>
      <c r="I157" s="18"/>
      <c r="J157" s="18"/>
      <c r="K157" s="18"/>
      <c r="L157" s="18"/>
      <c r="M157" s="53"/>
      <c r="N157" s="18"/>
      <c r="O157" s="18"/>
      <c r="P157" s="18"/>
      <c r="Q157" s="12"/>
      <c r="W157" s="12"/>
      <c r="Z157" s="112">
        <v>1</v>
      </c>
      <c r="AA157" s="112">
        <v>1</v>
      </c>
      <c r="BJ157" s="112">
        <v>1</v>
      </c>
      <c r="BK157" s="112">
        <v>1</v>
      </c>
      <c r="CT157" s="112">
        <v>1</v>
      </c>
      <c r="CU157" s="112">
        <v>1</v>
      </c>
    </row>
    <row r="158" spans="1:109" s="7" customFormat="1" ht="30" x14ac:dyDescent="0.25">
      <c r="A158" s="94" t="s">
        <v>191</v>
      </c>
      <c r="B158" s="44"/>
      <c r="C158" s="64" t="s">
        <v>132</v>
      </c>
      <c r="D158" s="44"/>
      <c r="E158" s="33" t="s">
        <v>430</v>
      </c>
      <c r="F158" s="18"/>
      <c r="G158" s="44"/>
      <c r="H158" s="18"/>
      <c r="I158" s="18"/>
      <c r="J158" s="18"/>
      <c r="K158" s="18"/>
      <c r="L158" s="18"/>
      <c r="M158" s="53"/>
      <c r="N158" s="18"/>
      <c r="O158" s="18"/>
      <c r="P158" s="18"/>
      <c r="Q158" s="12"/>
      <c r="W158" s="12"/>
      <c r="AC158" s="112">
        <v>1</v>
      </c>
      <c r="AD158" s="112">
        <v>1</v>
      </c>
      <c r="AE158" s="112">
        <v>1</v>
      </c>
      <c r="AU158" s="112">
        <v>1</v>
      </c>
      <c r="AV158" s="112">
        <v>1</v>
      </c>
      <c r="AW158" s="112">
        <v>1</v>
      </c>
    </row>
    <row r="159" spans="1:109" s="7" customFormat="1" ht="30" x14ac:dyDescent="0.25">
      <c r="A159" s="94" t="s">
        <v>191</v>
      </c>
      <c r="B159" s="44"/>
      <c r="C159" s="64" t="s">
        <v>133</v>
      </c>
      <c r="D159" s="44"/>
      <c r="E159" s="33" t="s">
        <v>431</v>
      </c>
      <c r="F159" s="18"/>
      <c r="G159" s="44"/>
      <c r="H159" s="18"/>
      <c r="I159" s="18"/>
      <c r="J159" s="18"/>
      <c r="K159" s="18"/>
      <c r="L159" s="18"/>
      <c r="M159" s="53"/>
      <c r="N159" s="18"/>
      <c r="O159" s="18"/>
      <c r="P159" s="18"/>
      <c r="Q159" s="12"/>
      <c r="W159" s="12"/>
      <c r="AI159" s="112">
        <v>1</v>
      </c>
      <c r="AJ159" s="112">
        <v>1</v>
      </c>
      <c r="AK159" s="112">
        <v>1</v>
      </c>
      <c r="BA159" s="112">
        <v>1</v>
      </c>
      <c r="BB159" s="112">
        <v>1</v>
      </c>
      <c r="BC159" s="112">
        <v>1</v>
      </c>
    </row>
    <row r="160" spans="1:109" s="7" customFormat="1" ht="15" customHeight="1" x14ac:dyDescent="0.25">
      <c r="A160" s="76" t="s">
        <v>191</v>
      </c>
      <c r="B160" s="44"/>
      <c r="C160" s="64" t="s">
        <v>134</v>
      </c>
      <c r="D160" s="44"/>
      <c r="E160" s="33" t="s">
        <v>432</v>
      </c>
      <c r="F160" s="18"/>
      <c r="G160" s="44"/>
      <c r="H160" s="18"/>
      <c r="I160" s="18"/>
      <c r="J160" s="18"/>
      <c r="K160" s="18"/>
      <c r="L160" s="18"/>
      <c r="M160" s="53"/>
      <c r="N160" s="18"/>
      <c r="O160" s="18"/>
      <c r="P160" s="18"/>
      <c r="Q160" s="12"/>
      <c r="W160" s="12"/>
      <c r="AO160" s="112">
        <v>1</v>
      </c>
      <c r="AP160" s="112">
        <v>1</v>
      </c>
      <c r="AQ160" s="112">
        <v>1</v>
      </c>
      <c r="BS160" s="112">
        <v>1</v>
      </c>
      <c r="BT160" s="112">
        <v>1</v>
      </c>
      <c r="BU160" s="112">
        <v>1</v>
      </c>
    </row>
    <row r="161" spans="1:111" s="7" customFormat="1" ht="30" x14ac:dyDescent="0.25">
      <c r="A161" s="94" t="s">
        <v>409</v>
      </c>
      <c r="B161" s="44"/>
      <c r="C161" s="64" t="s">
        <v>343</v>
      </c>
      <c r="D161" s="44"/>
      <c r="E161" s="33" t="s">
        <v>344</v>
      </c>
      <c r="F161" s="18"/>
      <c r="G161" s="44"/>
      <c r="H161" s="18"/>
      <c r="I161" s="18"/>
      <c r="J161" s="18"/>
      <c r="K161" s="18"/>
      <c r="L161" s="18"/>
      <c r="M161" s="53"/>
      <c r="N161" s="18"/>
      <c r="O161" s="18"/>
      <c r="P161" s="18"/>
      <c r="Q161" s="12"/>
      <c r="W161" s="12"/>
      <c r="BG161" s="112">
        <v>1</v>
      </c>
      <c r="BH161" s="112">
        <v>1</v>
      </c>
      <c r="BI161" s="112">
        <v>1</v>
      </c>
      <c r="BJ161" s="112">
        <v>1</v>
      </c>
      <c r="BK161" s="112">
        <v>1</v>
      </c>
      <c r="DC161" s="112">
        <v>1</v>
      </c>
      <c r="DD161" s="112">
        <v>1</v>
      </c>
      <c r="DE161" s="112">
        <v>1</v>
      </c>
      <c r="DF161" s="112">
        <v>1</v>
      </c>
      <c r="DG161" s="112">
        <v>1</v>
      </c>
    </row>
    <row r="162" spans="1:111" s="7" customFormat="1" ht="30" x14ac:dyDescent="0.25">
      <c r="A162" s="76" t="s">
        <v>347</v>
      </c>
      <c r="B162" s="44"/>
      <c r="C162" s="64" t="s">
        <v>346</v>
      </c>
      <c r="D162" s="44"/>
      <c r="E162" s="33" t="s">
        <v>345</v>
      </c>
      <c r="F162" s="18"/>
      <c r="G162" s="44"/>
      <c r="H162" s="18"/>
      <c r="I162" s="18"/>
      <c r="J162" s="18"/>
      <c r="K162" s="18"/>
      <c r="L162" s="18"/>
      <c r="M162" s="53"/>
      <c r="N162" s="18"/>
      <c r="O162" s="18"/>
      <c r="P162" s="18"/>
      <c r="Q162" s="12"/>
      <c r="W162" s="12"/>
      <c r="AI162" s="112">
        <v>1</v>
      </c>
      <c r="AJ162" s="112">
        <v>1</v>
      </c>
      <c r="AK162" s="112">
        <v>1</v>
      </c>
      <c r="AL162" s="112">
        <v>1</v>
      </c>
      <c r="AM162" s="112">
        <v>1</v>
      </c>
    </row>
    <row r="163" spans="1:111" s="2" customFormat="1" ht="15" customHeight="1" x14ac:dyDescent="0.25">
      <c r="A163" s="88"/>
      <c r="B163" s="45"/>
      <c r="C163" s="64"/>
      <c r="D163" s="45"/>
      <c r="E163" s="22"/>
      <c r="F163" s="17"/>
      <c r="G163" s="45"/>
      <c r="H163" s="17"/>
      <c r="I163" s="17"/>
      <c r="J163" s="17"/>
      <c r="K163" s="17"/>
      <c r="L163" s="17"/>
      <c r="M163" s="53"/>
      <c r="N163" s="17"/>
      <c r="O163" s="17"/>
      <c r="P163" s="17"/>
      <c r="Q163" s="11"/>
      <c r="R163" s="3"/>
      <c r="S163" s="3"/>
      <c r="T163" s="3"/>
      <c r="U163" s="3"/>
      <c r="V163" s="3"/>
      <c r="W163" s="11"/>
      <c r="X163" s="3"/>
      <c r="Y163" s="3"/>
      <c r="Z163" s="3"/>
      <c r="AA163" s="3"/>
    </row>
    <row r="164" spans="1:111" s="2" customFormat="1" ht="15" customHeight="1" x14ac:dyDescent="0.25">
      <c r="A164" s="88"/>
      <c r="B164" s="41"/>
      <c r="C164" s="91" t="s">
        <v>135</v>
      </c>
      <c r="D164" s="41"/>
      <c r="E164" s="29" t="s">
        <v>45</v>
      </c>
      <c r="F164" s="17"/>
      <c r="G164" s="41"/>
      <c r="H164" s="17"/>
      <c r="I164" s="17"/>
      <c r="J164" s="17"/>
      <c r="K164" s="17"/>
      <c r="L164" s="17"/>
      <c r="M164" s="53"/>
      <c r="N164" s="17"/>
      <c r="O164" s="17"/>
      <c r="P164" s="17"/>
      <c r="Q164" s="11"/>
      <c r="R164" s="3"/>
      <c r="S164" s="3"/>
      <c r="T164" s="3"/>
      <c r="U164" s="3"/>
      <c r="V164" s="3"/>
      <c r="W164" s="11"/>
      <c r="X164" s="3"/>
      <c r="Y164" s="3"/>
      <c r="Z164" s="3"/>
      <c r="AA164" s="3"/>
    </row>
    <row r="165" spans="1:111" s="2" customFormat="1" ht="15" customHeight="1" x14ac:dyDescent="0.25">
      <c r="A165" s="88"/>
      <c r="B165" s="41"/>
      <c r="C165" s="91"/>
      <c r="D165" s="41"/>
      <c r="E165" s="80" t="str">
        <f>+BİLGİLENDİRME_MESAJLARI_ve_MAİLLER&amp;" Eğitim Linkleri"</f>
        <v>BİLGİLENDİRME MESAJLARI ve MAİLLER Eğitim Linkleri</v>
      </c>
      <c r="F165" s="17"/>
      <c r="G165" s="41"/>
      <c r="H165" s="17"/>
      <c r="I165" s="17"/>
      <c r="J165" s="17"/>
      <c r="K165" s="17"/>
      <c r="L165" s="17"/>
      <c r="M165" s="53"/>
      <c r="N165" s="17"/>
      <c r="O165" s="17"/>
      <c r="P165" s="17"/>
      <c r="Q165" s="11"/>
      <c r="R165" s="3"/>
      <c r="S165" s="3"/>
      <c r="T165" s="3"/>
      <c r="U165" s="3"/>
      <c r="V165" s="3"/>
      <c r="W165" s="11"/>
      <c r="X165" s="3"/>
      <c r="Y165" s="3"/>
      <c r="Z165" s="3"/>
      <c r="AA165" s="3"/>
    </row>
    <row r="166" spans="1:111" s="2" customFormat="1" ht="15" customHeight="1" x14ac:dyDescent="0.25">
      <c r="A166" s="88"/>
      <c r="B166" s="44"/>
      <c r="C166" s="64" t="s">
        <v>136</v>
      </c>
      <c r="D166" s="44"/>
      <c r="E166" s="33" t="s">
        <v>22</v>
      </c>
      <c r="F166" s="17"/>
      <c r="G166" s="44"/>
      <c r="H166" s="17"/>
      <c r="I166" s="17"/>
      <c r="J166" s="17"/>
      <c r="K166" s="17"/>
      <c r="L166" s="17"/>
      <c r="M166" s="53"/>
      <c r="N166" s="17"/>
      <c r="O166" s="17"/>
      <c r="P166" s="17"/>
      <c r="Q166" s="11"/>
      <c r="R166" s="3"/>
      <c r="S166" s="3"/>
      <c r="T166" s="3"/>
      <c r="U166" s="3"/>
      <c r="V166" s="3"/>
      <c r="W166" s="11"/>
      <c r="X166" s="3"/>
      <c r="Y166" s="3"/>
      <c r="Z166" s="3"/>
      <c r="AA166" s="3"/>
      <c r="AF166" s="112">
        <v>1</v>
      </c>
      <c r="AX166" s="112">
        <v>1</v>
      </c>
      <c r="BP166" s="112">
        <v>1</v>
      </c>
      <c r="CH166" s="112">
        <v>1</v>
      </c>
      <c r="CZ166" s="112">
        <v>1</v>
      </c>
    </row>
    <row r="167" spans="1:111" s="7" customFormat="1" ht="30" x14ac:dyDescent="0.25">
      <c r="A167" s="76"/>
      <c r="B167" s="42"/>
      <c r="C167" s="90" t="s">
        <v>137</v>
      </c>
      <c r="D167" s="42"/>
      <c r="E167" s="38" t="s">
        <v>17</v>
      </c>
      <c r="F167" s="20"/>
      <c r="G167" s="42"/>
      <c r="H167" s="20"/>
      <c r="I167" s="20"/>
      <c r="J167" s="20"/>
      <c r="K167" s="20"/>
      <c r="L167" s="20"/>
      <c r="M167" s="54"/>
      <c r="N167" s="20"/>
      <c r="O167" s="20"/>
      <c r="P167" s="20"/>
      <c r="Q167" s="12"/>
      <c r="W167" s="12"/>
      <c r="AL167" s="112">
        <v>1</v>
      </c>
      <c r="AX167" s="112">
        <v>1</v>
      </c>
      <c r="BP167" s="112">
        <v>1</v>
      </c>
      <c r="CH167" s="112">
        <v>1</v>
      </c>
      <c r="CZ167" s="112">
        <v>1</v>
      </c>
    </row>
    <row r="168" spans="1:111" s="7" customFormat="1" ht="15" customHeight="1" x14ac:dyDescent="0.25">
      <c r="A168" s="76"/>
      <c r="B168" s="42"/>
      <c r="C168" s="90" t="s">
        <v>138</v>
      </c>
      <c r="D168" s="42"/>
      <c r="E168" s="33" t="s">
        <v>252</v>
      </c>
      <c r="F168" s="18"/>
      <c r="G168" s="42"/>
      <c r="H168" s="18"/>
      <c r="I168" s="18"/>
      <c r="J168" s="18"/>
      <c r="K168" s="18"/>
      <c r="L168" s="18"/>
      <c r="M168" s="53"/>
      <c r="N168" s="18"/>
      <c r="O168" s="18"/>
      <c r="P168" s="18"/>
      <c r="Q168" s="12"/>
      <c r="W168" s="12"/>
      <c r="AF168" s="112">
        <v>1</v>
      </c>
      <c r="AX168" s="112">
        <v>1</v>
      </c>
      <c r="BP168" s="112">
        <v>1</v>
      </c>
      <c r="CH168" s="112">
        <v>1</v>
      </c>
      <c r="CZ168" s="112">
        <v>1</v>
      </c>
    </row>
    <row r="169" spans="1:111" s="7" customFormat="1" ht="30" x14ac:dyDescent="0.25">
      <c r="A169" s="76"/>
      <c r="B169" s="42"/>
      <c r="C169" s="90" t="s">
        <v>185</v>
      </c>
      <c r="D169" s="42"/>
      <c r="E169" s="33" t="s">
        <v>186</v>
      </c>
      <c r="F169" s="18"/>
      <c r="G169" s="42"/>
      <c r="H169" s="18"/>
      <c r="I169" s="18"/>
      <c r="J169" s="18"/>
      <c r="K169" s="18"/>
      <c r="L169" s="18"/>
      <c r="M169" s="53"/>
      <c r="N169" s="18"/>
      <c r="O169" s="18"/>
      <c r="P169" s="18"/>
      <c r="Q169" s="12"/>
      <c r="W169" s="12"/>
      <c r="AF169" s="112">
        <v>1</v>
      </c>
      <c r="AX169" s="112">
        <v>1</v>
      </c>
      <c r="BP169" s="112">
        <v>1</v>
      </c>
      <c r="CH169" s="112">
        <v>1</v>
      </c>
      <c r="CZ169" s="112">
        <v>1</v>
      </c>
    </row>
    <row r="170" spans="1:111" s="2" customFormat="1" ht="15" customHeight="1" x14ac:dyDescent="0.25">
      <c r="A170" s="88"/>
      <c r="B170" s="45"/>
      <c r="C170" s="64"/>
      <c r="D170" s="45"/>
      <c r="E170" s="22"/>
      <c r="F170" s="17"/>
      <c r="G170" s="45"/>
      <c r="H170" s="17"/>
      <c r="I170" s="17"/>
      <c r="J170" s="17"/>
      <c r="K170" s="17"/>
      <c r="L170" s="17"/>
      <c r="M170" s="53"/>
      <c r="N170" s="17"/>
      <c r="O170" s="17"/>
      <c r="P170" s="17"/>
      <c r="Q170" s="11"/>
      <c r="R170" s="3"/>
      <c r="S170" s="3"/>
      <c r="T170" s="3"/>
      <c r="U170" s="3"/>
      <c r="V170" s="3"/>
      <c r="W170" s="11"/>
      <c r="X170" s="3"/>
      <c r="Y170" s="3"/>
      <c r="Z170" s="3"/>
      <c r="AA170" s="3"/>
    </row>
    <row r="171" spans="1:111" s="2" customFormat="1" ht="15" customHeight="1" x14ac:dyDescent="0.25">
      <c r="A171" s="88"/>
      <c r="B171" s="41"/>
      <c r="C171" s="91" t="s">
        <v>139</v>
      </c>
      <c r="D171" s="41"/>
      <c r="E171" s="29" t="s">
        <v>33</v>
      </c>
      <c r="F171" s="17"/>
      <c r="G171" s="41"/>
      <c r="H171" s="17"/>
      <c r="I171" s="17"/>
      <c r="J171" s="17"/>
      <c r="K171" s="17"/>
      <c r="L171" s="17"/>
      <c r="M171" s="53"/>
      <c r="N171" s="17"/>
      <c r="O171" s="17"/>
      <c r="P171" s="17"/>
      <c r="Q171" s="11"/>
      <c r="R171" s="3"/>
      <c r="S171" s="3"/>
      <c r="T171" s="3"/>
      <c r="U171" s="3"/>
      <c r="V171" s="3"/>
      <c r="W171" s="11"/>
      <c r="X171" s="3"/>
      <c r="Y171" s="3"/>
      <c r="Z171" s="3"/>
      <c r="AA171" s="3"/>
    </row>
    <row r="172" spans="1:111" s="2" customFormat="1" ht="15" customHeight="1" x14ac:dyDescent="0.25">
      <c r="A172" s="88"/>
      <c r="B172" s="41"/>
      <c r="C172" s="91"/>
      <c r="D172" s="41"/>
      <c r="E172" s="80" t="str">
        <f>+ÖNERİLER&amp;" Eğitim Linkleri"</f>
        <v>ÖNERİLER   Eğitim Linkleri</v>
      </c>
      <c r="F172" s="17"/>
      <c r="G172" s="41"/>
      <c r="H172" s="17"/>
      <c r="I172" s="17"/>
      <c r="J172" s="17"/>
      <c r="K172" s="17"/>
      <c r="L172" s="17"/>
      <c r="M172" s="53"/>
      <c r="N172" s="17"/>
      <c r="O172" s="17"/>
      <c r="P172" s="17"/>
      <c r="Q172" s="11"/>
      <c r="R172" s="3"/>
      <c r="S172" s="3"/>
      <c r="T172" s="3"/>
      <c r="U172" s="3"/>
      <c r="V172" s="3"/>
      <c r="W172" s="11"/>
      <c r="X172" s="3"/>
      <c r="Y172" s="3"/>
      <c r="Z172" s="3"/>
      <c r="AA172" s="3"/>
    </row>
    <row r="173" spans="1:111" s="2" customFormat="1" ht="15" customHeight="1" x14ac:dyDescent="0.25">
      <c r="A173" s="88" t="s">
        <v>359</v>
      </c>
      <c r="B173" s="44"/>
      <c r="C173" s="64" t="s">
        <v>140</v>
      </c>
      <c r="D173" s="44"/>
      <c r="E173" s="33" t="s">
        <v>34</v>
      </c>
      <c r="F173" s="17"/>
      <c r="G173" s="44"/>
      <c r="H173" s="17"/>
      <c r="I173" s="17"/>
      <c r="J173" s="17"/>
      <c r="K173" s="17"/>
      <c r="L173" s="17"/>
      <c r="M173" s="53"/>
      <c r="N173" s="17"/>
      <c r="O173" s="17"/>
      <c r="P173" s="17"/>
      <c r="Q173" s="11"/>
      <c r="R173" s="3"/>
      <c r="S173" s="3"/>
      <c r="T173" s="3"/>
      <c r="U173" s="3"/>
      <c r="V173" s="3"/>
      <c r="W173" s="11"/>
      <c r="X173" s="3"/>
      <c r="Y173" s="3"/>
      <c r="Z173" s="3"/>
      <c r="AA173" s="112">
        <v>1</v>
      </c>
      <c r="AM173" s="112">
        <v>1</v>
      </c>
      <c r="AY173" s="112">
        <v>1</v>
      </c>
      <c r="BJ173" s="112">
        <v>1</v>
      </c>
      <c r="BW173" s="112">
        <v>1</v>
      </c>
      <c r="CI173" s="112">
        <v>1</v>
      </c>
      <c r="CU173" s="112">
        <v>1</v>
      </c>
      <c r="DG173" s="112">
        <v>1</v>
      </c>
    </row>
    <row r="174" spans="1:111" s="2" customFormat="1" ht="15" customHeight="1" x14ac:dyDescent="0.25">
      <c r="A174" s="88" t="s">
        <v>359</v>
      </c>
      <c r="B174" s="44"/>
      <c r="C174" s="64" t="s">
        <v>141</v>
      </c>
      <c r="D174" s="44"/>
      <c r="E174" s="33" t="s">
        <v>355</v>
      </c>
      <c r="F174" s="17"/>
      <c r="G174" s="44"/>
      <c r="H174" s="17"/>
      <c r="I174" s="17"/>
      <c r="J174" s="17"/>
      <c r="K174" s="17"/>
      <c r="L174" s="17"/>
      <c r="M174" s="53"/>
      <c r="N174" s="17"/>
      <c r="O174" s="17"/>
      <c r="P174" s="17"/>
      <c r="Q174" s="11"/>
      <c r="R174" s="3"/>
      <c r="S174" s="3"/>
      <c r="T174" s="3"/>
      <c r="U174" s="3"/>
      <c r="V174" s="3"/>
      <c r="W174" s="11"/>
      <c r="X174" s="3"/>
      <c r="Y174" s="3"/>
      <c r="Z174" s="3"/>
      <c r="AA174" s="112">
        <v>1</v>
      </c>
      <c r="AM174" s="112">
        <v>1</v>
      </c>
      <c r="AY174" s="112">
        <v>1</v>
      </c>
      <c r="BJ174" s="112">
        <v>1</v>
      </c>
      <c r="BW174" s="112">
        <v>1</v>
      </c>
      <c r="CI174" s="112">
        <v>1</v>
      </c>
      <c r="CU174" s="112">
        <v>1</v>
      </c>
      <c r="DG174" s="112">
        <v>1</v>
      </c>
    </row>
    <row r="175" spans="1:111" s="2" customFormat="1" ht="15" customHeight="1" x14ac:dyDescent="0.25">
      <c r="A175" s="88" t="s">
        <v>359</v>
      </c>
      <c r="B175" s="44"/>
      <c r="C175" s="64" t="s">
        <v>142</v>
      </c>
      <c r="D175" s="44"/>
      <c r="E175" s="33" t="s">
        <v>356</v>
      </c>
      <c r="F175" s="17"/>
      <c r="G175" s="44"/>
      <c r="H175" s="17"/>
      <c r="I175" s="17"/>
      <c r="J175" s="17"/>
      <c r="K175" s="17"/>
      <c r="L175" s="17"/>
      <c r="M175" s="53"/>
      <c r="N175" s="17"/>
      <c r="O175" s="17"/>
      <c r="P175" s="17"/>
      <c r="Q175" s="11"/>
      <c r="R175" s="3"/>
      <c r="S175" s="3"/>
      <c r="T175" s="3"/>
      <c r="U175" s="3"/>
      <c r="V175" s="3"/>
      <c r="W175" s="11"/>
      <c r="X175" s="3"/>
      <c r="Y175" s="3"/>
      <c r="Z175" s="3"/>
      <c r="AA175" s="112">
        <v>1</v>
      </c>
      <c r="AM175" s="112">
        <v>1</v>
      </c>
      <c r="AY175" s="112">
        <v>1</v>
      </c>
      <c r="BJ175" s="112">
        <v>1</v>
      </c>
      <c r="BW175" s="112">
        <v>1</v>
      </c>
      <c r="CI175" s="112">
        <v>1</v>
      </c>
      <c r="CU175" s="112">
        <v>1</v>
      </c>
      <c r="DG175" s="112">
        <v>1</v>
      </c>
    </row>
    <row r="176" spans="1:111" s="2" customFormat="1" ht="15" customHeight="1" x14ac:dyDescent="0.25">
      <c r="A176" s="88"/>
      <c r="B176" s="44"/>
      <c r="C176" s="64" t="s">
        <v>143</v>
      </c>
      <c r="D176" s="44"/>
      <c r="E176" s="33" t="s">
        <v>35</v>
      </c>
      <c r="F176" s="17"/>
      <c r="G176" s="44"/>
      <c r="H176" s="17"/>
      <c r="I176" s="17"/>
      <c r="J176" s="17"/>
      <c r="K176" s="17"/>
      <c r="L176" s="17"/>
      <c r="M176" s="53"/>
      <c r="N176" s="17"/>
      <c r="O176" s="17"/>
      <c r="P176" s="17"/>
      <c r="Q176" s="11"/>
      <c r="R176" s="3"/>
      <c r="S176" s="3"/>
      <c r="T176" s="3"/>
      <c r="U176" s="3"/>
      <c r="V176" s="3"/>
      <c r="W176" s="11"/>
      <c r="X176" s="3"/>
      <c r="Y176" s="3"/>
      <c r="Z176" s="3"/>
      <c r="AA176" s="112">
        <v>1</v>
      </c>
      <c r="AM176" s="112">
        <v>1</v>
      </c>
      <c r="AY176" s="112">
        <v>1</v>
      </c>
      <c r="BJ176" s="112">
        <v>1</v>
      </c>
      <c r="BW176" s="112">
        <v>1</v>
      </c>
      <c r="CI176" s="112">
        <v>1</v>
      </c>
      <c r="CU176" s="112">
        <v>1</v>
      </c>
      <c r="DG176" s="112">
        <v>1</v>
      </c>
    </row>
    <row r="177" spans="1:111" s="2" customFormat="1" ht="15" customHeight="1" x14ac:dyDescent="0.25">
      <c r="A177" s="88"/>
      <c r="B177" s="44"/>
      <c r="C177" s="64" t="s">
        <v>144</v>
      </c>
      <c r="D177" s="44"/>
      <c r="E177" s="33" t="s">
        <v>36</v>
      </c>
      <c r="F177" s="17"/>
      <c r="G177" s="44"/>
      <c r="H177" s="17"/>
      <c r="I177" s="17"/>
      <c r="J177" s="17"/>
      <c r="K177" s="17"/>
      <c r="L177" s="17"/>
      <c r="M177" s="53"/>
      <c r="N177" s="17"/>
      <c r="O177" s="17"/>
      <c r="P177" s="17"/>
      <c r="Q177" s="11"/>
      <c r="R177" s="3"/>
      <c r="S177" s="3"/>
      <c r="T177" s="3"/>
      <c r="U177" s="3"/>
      <c r="V177" s="3"/>
      <c r="W177" s="11"/>
      <c r="X177" s="3"/>
      <c r="Y177" s="3"/>
      <c r="Z177" s="3"/>
      <c r="AA177" s="112">
        <v>1</v>
      </c>
      <c r="AM177" s="112">
        <v>1</v>
      </c>
      <c r="AY177" s="112">
        <v>1</v>
      </c>
      <c r="BJ177" s="112">
        <v>1</v>
      </c>
      <c r="BW177" s="112">
        <v>1</v>
      </c>
      <c r="CI177" s="112">
        <v>1</v>
      </c>
      <c r="CU177" s="112">
        <v>1</v>
      </c>
      <c r="DG177" s="112">
        <v>1</v>
      </c>
    </row>
    <row r="178" spans="1:111" s="2" customFormat="1" ht="15" customHeight="1" x14ac:dyDescent="0.25">
      <c r="A178" s="88"/>
      <c r="B178" s="44"/>
      <c r="C178" s="64" t="s">
        <v>145</v>
      </c>
      <c r="D178" s="44"/>
      <c r="E178" s="33" t="s">
        <v>37</v>
      </c>
      <c r="F178" s="17"/>
      <c r="G178" s="44"/>
      <c r="H178" s="17"/>
      <c r="I178" s="17"/>
      <c r="J178" s="17"/>
      <c r="K178" s="17"/>
      <c r="L178" s="17"/>
      <c r="M178" s="53"/>
      <c r="N178" s="17"/>
      <c r="O178" s="17"/>
      <c r="P178" s="17"/>
      <c r="Q178" s="11"/>
      <c r="R178" s="3"/>
      <c r="S178" s="3"/>
      <c r="T178" s="3"/>
      <c r="U178" s="3"/>
      <c r="V178" s="3"/>
      <c r="W178" s="11"/>
      <c r="X178" s="3"/>
      <c r="Y178" s="3"/>
      <c r="Z178" s="3"/>
      <c r="AA178" s="112">
        <v>1</v>
      </c>
      <c r="AM178" s="112">
        <v>1</v>
      </c>
      <c r="AY178" s="112">
        <v>1</v>
      </c>
      <c r="BJ178" s="112">
        <v>1</v>
      </c>
      <c r="BW178" s="112">
        <v>1</v>
      </c>
      <c r="CI178" s="112">
        <v>1</v>
      </c>
      <c r="CU178" s="112">
        <v>1</v>
      </c>
      <c r="DG178" s="112">
        <v>1</v>
      </c>
    </row>
    <row r="179" spans="1:111" s="2" customFormat="1" ht="15" customHeight="1" x14ac:dyDescent="0.25">
      <c r="A179" s="88" t="s">
        <v>359</v>
      </c>
      <c r="B179" s="44"/>
      <c r="C179" s="64" t="s">
        <v>146</v>
      </c>
      <c r="D179" s="44"/>
      <c r="E179" s="33" t="s">
        <v>38</v>
      </c>
      <c r="F179" s="17"/>
      <c r="G179" s="44"/>
      <c r="H179" s="17"/>
      <c r="I179" s="17"/>
      <c r="J179" s="17"/>
      <c r="K179" s="17"/>
      <c r="L179" s="17"/>
      <c r="M179" s="53"/>
      <c r="N179" s="17"/>
      <c r="O179" s="17"/>
      <c r="P179" s="17"/>
      <c r="Q179" s="11"/>
      <c r="R179" s="3"/>
      <c r="S179" s="3"/>
      <c r="T179" s="3"/>
      <c r="U179" s="3"/>
      <c r="V179" s="3"/>
      <c r="W179" s="11"/>
      <c r="X179" s="3"/>
      <c r="Y179" s="3"/>
      <c r="Z179" s="3"/>
      <c r="AA179" s="112">
        <v>1</v>
      </c>
      <c r="AM179" s="112">
        <v>1</v>
      </c>
      <c r="AY179" s="112">
        <v>1</v>
      </c>
      <c r="BJ179" s="112">
        <v>1</v>
      </c>
      <c r="BW179" s="112">
        <v>1</v>
      </c>
      <c r="CI179" s="112">
        <v>1</v>
      </c>
      <c r="CU179" s="112">
        <v>1</v>
      </c>
      <c r="DG179" s="112">
        <v>1</v>
      </c>
    </row>
    <row r="180" spans="1:111" s="2" customFormat="1" ht="15" customHeight="1" x14ac:dyDescent="0.25">
      <c r="A180" s="88" t="s">
        <v>359</v>
      </c>
      <c r="B180" s="44"/>
      <c r="C180" s="64" t="s">
        <v>195</v>
      </c>
      <c r="D180" s="44"/>
      <c r="E180" s="33" t="s">
        <v>194</v>
      </c>
      <c r="F180" s="17"/>
      <c r="G180" s="44"/>
      <c r="H180" s="17"/>
      <c r="I180" s="17"/>
      <c r="J180" s="17"/>
      <c r="K180" s="17"/>
      <c r="L180" s="17"/>
      <c r="M180" s="53"/>
      <c r="N180" s="17"/>
      <c r="O180" s="17"/>
      <c r="P180" s="17"/>
      <c r="Q180" s="11"/>
      <c r="R180" s="3"/>
      <c r="S180" s="3"/>
      <c r="T180" s="3"/>
      <c r="U180" s="3"/>
      <c r="V180" s="3"/>
      <c r="W180" s="11"/>
      <c r="X180" s="3"/>
      <c r="Y180" s="3"/>
      <c r="Z180" s="3"/>
      <c r="AA180" s="112">
        <v>1</v>
      </c>
      <c r="AM180" s="112">
        <v>1</v>
      </c>
      <c r="AY180" s="112">
        <v>1</v>
      </c>
      <c r="BJ180" s="112">
        <v>1</v>
      </c>
      <c r="BW180" s="112">
        <v>1</v>
      </c>
      <c r="CI180" s="112">
        <v>1</v>
      </c>
      <c r="CU180" s="112">
        <v>1</v>
      </c>
      <c r="DG180" s="112">
        <v>1</v>
      </c>
    </row>
    <row r="181" spans="1:111" s="2" customFormat="1" ht="15" customHeight="1" x14ac:dyDescent="0.25">
      <c r="A181" s="88"/>
      <c r="B181" s="44"/>
      <c r="C181" s="64" t="s">
        <v>357</v>
      </c>
      <c r="D181" s="44"/>
      <c r="E181" s="33" t="s">
        <v>39</v>
      </c>
      <c r="F181" s="17"/>
      <c r="G181" s="44"/>
      <c r="H181" s="17"/>
      <c r="I181" s="17"/>
      <c r="J181" s="17"/>
      <c r="K181" s="17"/>
      <c r="L181" s="17"/>
      <c r="M181" s="53"/>
      <c r="N181" s="17"/>
      <c r="O181" s="17"/>
      <c r="P181" s="17"/>
      <c r="Q181" s="11"/>
      <c r="R181" s="3"/>
      <c r="S181" s="3"/>
      <c r="T181" s="3"/>
      <c r="U181" s="3"/>
      <c r="V181" s="3"/>
      <c r="W181" s="11"/>
      <c r="X181" s="3"/>
      <c r="Y181" s="3"/>
      <c r="Z181" s="3"/>
      <c r="AA181" s="112">
        <v>1</v>
      </c>
      <c r="AM181" s="112">
        <v>1</v>
      </c>
      <c r="AY181" s="112">
        <v>1</v>
      </c>
      <c r="BJ181" s="112">
        <v>1</v>
      </c>
      <c r="BW181" s="112">
        <v>1</v>
      </c>
      <c r="CI181" s="112">
        <v>1</v>
      </c>
      <c r="CU181" s="112">
        <v>1</v>
      </c>
      <c r="DG181" s="112">
        <v>1</v>
      </c>
    </row>
    <row r="182" spans="1:111" s="2" customFormat="1" ht="15" customHeight="1" x14ac:dyDescent="0.25">
      <c r="A182" s="88"/>
      <c r="B182" s="44"/>
      <c r="C182" s="64" t="s">
        <v>358</v>
      </c>
      <c r="D182" s="44"/>
      <c r="E182" s="33" t="s">
        <v>40</v>
      </c>
      <c r="F182" s="17"/>
      <c r="G182" s="44"/>
      <c r="H182" s="17"/>
      <c r="I182" s="17"/>
      <c r="J182" s="17"/>
      <c r="K182" s="17"/>
      <c r="L182" s="17"/>
      <c r="M182" s="53"/>
      <c r="N182" s="17"/>
      <c r="O182" s="17"/>
      <c r="P182" s="17"/>
      <c r="Q182" s="11"/>
      <c r="R182" s="3"/>
      <c r="S182" s="3"/>
      <c r="T182" s="3"/>
      <c r="U182" s="3"/>
      <c r="V182" s="3"/>
      <c r="W182" s="11"/>
      <c r="X182" s="3"/>
      <c r="Y182" s="3"/>
      <c r="Z182" s="3"/>
      <c r="AA182" s="112">
        <v>1</v>
      </c>
      <c r="AM182" s="112">
        <v>1</v>
      </c>
      <c r="AY182" s="112">
        <v>1</v>
      </c>
      <c r="BJ182" s="112">
        <v>1</v>
      </c>
      <c r="BW182" s="112">
        <v>1</v>
      </c>
      <c r="CI182" s="112">
        <v>1</v>
      </c>
      <c r="CU182" s="112">
        <v>1</v>
      </c>
      <c r="DG182" s="112">
        <v>1</v>
      </c>
    </row>
    <row r="183" spans="1:111" s="100" customFormat="1" ht="15" customHeight="1" x14ac:dyDescent="0.25">
      <c r="A183" s="95" t="s">
        <v>383</v>
      </c>
      <c r="B183" s="44"/>
      <c r="C183" s="64" t="s">
        <v>377</v>
      </c>
      <c r="D183" s="44"/>
      <c r="E183" s="57" t="s">
        <v>378</v>
      </c>
      <c r="F183" s="96"/>
      <c r="G183" s="44"/>
      <c r="H183" s="96"/>
      <c r="I183" s="96"/>
      <c r="J183" s="96"/>
      <c r="K183" s="96"/>
      <c r="L183" s="96"/>
      <c r="M183" s="97"/>
      <c r="N183" s="96"/>
      <c r="O183" s="96"/>
      <c r="P183" s="96"/>
      <c r="Q183" s="98"/>
      <c r="R183" s="99"/>
      <c r="S183" s="99"/>
      <c r="T183" s="99"/>
      <c r="U183" s="99"/>
      <c r="V183" s="99"/>
      <c r="W183" s="98"/>
      <c r="X183" s="99"/>
      <c r="Y183" s="99"/>
      <c r="Z183" s="99"/>
      <c r="AA183" s="112">
        <v>1</v>
      </c>
      <c r="AM183" s="112">
        <v>1</v>
      </c>
      <c r="AY183" s="112">
        <v>1</v>
      </c>
      <c r="BJ183" s="112">
        <v>1</v>
      </c>
      <c r="BW183" s="112">
        <v>1</v>
      </c>
      <c r="CI183" s="112">
        <v>1</v>
      </c>
      <c r="CU183" s="112">
        <v>1</v>
      </c>
      <c r="DG183" s="112">
        <v>1</v>
      </c>
    </row>
    <row r="184" spans="1:111" s="2" customFormat="1" ht="15" customHeight="1" x14ac:dyDescent="0.25">
      <c r="A184" s="88"/>
      <c r="B184" s="45"/>
      <c r="C184" s="64"/>
      <c r="D184" s="45"/>
      <c r="E184" s="22"/>
      <c r="F184" s="17"/>
      <c r="G184" s="45"/>
      <c r="H184" s="17"/>
      <c r="I184" s="17"/>
      <c r="J184" s="17"/>
      <c r="K184" s="17"/>
      <c r="L184" s="17"/>
      <c r="M184" s="53"/>
      <c r="N184" s="17"/>
      <c r="O184" s="17"/>
      <c r="P184" s="17"/>
      <c r="Q184" s="11"/>
      <c r="R184" s="3"/>
      <c r="S184" s="3"/>
      <c r="T184" s="3"/>
      <c r="U184" s="3"/>
      <c r="V184" s="3"/>
      <c r="W184" s="11"/>
      <c r="X184" s="3"/>
      <c r="Y184" s="3"/>
      <c r="Z184" s="3"/>
      <c r="AA184" s="3"/>
    </row>
    <row r="185" spans="1:111" s="2" customFormat="1" ht="18.75" x14ac:dyDescent="0.25">
      <c r="A185" s="88"/>
      <c r="B185" s="41"/>
      <c r="C185" s="91" t="s">
        <v>147</v>
      </c>
      <c r="D185" s="41"/>
      <c r="E185" s="29" t="s">
        <v>53</v>
      </c>
      <c r="F185" s="15"/>
      <c r="G185" s="41"/>
      <c r="H185" s="15"/>
      <c r="I185" s="15"/>
      <c r="J185" s="15"/>
      <c r="K185" s="15"/>
      <c r="L185" s="15"/>
      <c r="M185" s="50"/>
      <c r="N185" s="15"/>
      <c r="O185" s="15"/>
      <c r="P185" s="15"/>
      <c r="Q185" s="11"/>
      <c r="R185" s="3"/>
      <c r="S185" s="3"/>
      <c r="T185" s="3"/>
      <c r="U185" s="3"/>
      <c r="V185" s="3"/>
      <c r="W185" s="11"/>
      <c r="X185" s="3"/>
      <c r="Y185" s="3"/>
      <c r="Z185" s="3"/>
      <c r="AA185" s="3"/>
    </row>
    <row r="186" spans="1:111" s="2" customFormat="1" ht="18.75" x14ac:dyDescent="0.25">
      <c r="A186" s="88"/>
      <c r="B186" s="41"/>
      <c r="C186" s="91"/>
      <c r="D186" s="41"/>
      <c r="E186" s="80" t="str">
        <f>+STAJ_DÖNEMİNDE_SPONTAN_GELİŞEN_GÖREVLER&amp;" Eğitim Linkleri"</f>
        <v>STAJ DÖNEMİNDE SPONTAN GELİŞEN GÖREVLER Eğitim Linkleri</v>
      </c>
      <c r="F186" s="15"/>
      <c r="G186" s="41"/>
      <c r="H186" s="15"/>
      <c r="I186" s="15"/>
      <c r="J186" s="15"/>
      <c r="K186" s="15"/>
      <c r="L186" s="15"/>
      <c r="M186" s="50"/>
      <c r="N186" s="15"/>
      <c r="O186" s="15"/>
      <c r="P186" s="15"/>
      <c r="Q186" s="11"/>
      <c r="R186" s="3"/>
      <c r="S186" s="3"/>
      <c r="T186" s="3"/>
      <c r="U186" s="3"/>
      <c r="V186" s="3"/>
      <c r="W186" s="11"/>
      <c r="X186" s="3"/>
      <c r="Y186" s="3"/>
      <c r="Z186" s="3"/>
      <c r="AA186" s="3"/>
    </row>
    <row r="187" spans="1:111" s="2" customFormat="1" ht="15" customHeight="1" x14ac:dyDescent="0.25">
      <c r="A187" s="88"/>
      <c r="B187" s="44"/>
      <c r="C187" s="64" t="s">
        <v>148</v>
      </c>
      <c r="D187" s="44"/>
      <c r="E187" s="22"/>
      <c r="F187" s="17"/>
      <c r="G187" s="44"/>
      <c r="H187" s="17"/>
      <c r="I187" s="17"/>
      <c r="J187" s="17"/>
      <c r="K187" s="17"/>
      <c r="L187" s="17"/>
      <c r="M187" s="53"/>
      <c r="N187" s="17"/>
      <c r="O187" s="17"/>
      <c r="P187" s="17"/>
      <c r="Q187" s="11"/>
      <c r="R187" s="3"/>
      <c r="S187" s="3"/>
      <c r="T187" s="3"/>
      <c r="U187" s="3"/>
      <c r="V187" s="3"/>
      <c r="W187" s="11"/>
      <c r="X187" s="3"/>
      <c r="Y187" s="3"/>
      <c r="Z187" s="3"/>
      <c r="AA187" s="3"/>
    </row>
    <row r="188" spans="1:111" s="2" customFormat="1" ht="15" customHeight="1" x14ac:dyDescent="0.25">
      <c r="A188" s="88"/>
      <c r="B188" s="44"/>
      <c r="C188" s="64" t="s">
        <v>149</v>
      </c>
      <c r="D188" s="44"/>
      <c r="E188" s="22"/>
      <c r="F188" s="17"/>
      <c r="G188" s="44"/>
      <c r="H188" s="17"/>
      <c r="I188" s="17"/>
      <c r="J188" s="17"/>
      <c r="K188" s="17"/>
      <c r="L188" s="17"/>
      <c r="M188" s="53"/>
      <c r="N188" s="17"/>
      <c r="O188" s="17"/>
      <c r="P188" s="17"/>
      <c r="Q188" s="11"/>
      <c r="R188" s="3"/>
      <c r="S188" s="3"/>
      <c r="T188" s="3"/>
      <c r="U188" s="3"/>
      <c r="V188" s="3"/>
      <c r="W188" s="11"/>
      <c r="X188" s="3"/>
      <c r="Y188" s="3"/>
      <c r="Z188" s="3"/>
      <c r="AA188" s="3"/>
    </row>
    <row r="189" spans="1:111" s="2" customFormat="1" ht="15" customHeight="1" x14ac:dyDescent="0.25">
      <c r="A189" s="88"/>
      <c r="B189" s="45"/>
      <c r="C189" s="64"/>
      <c r="D189" s="45"/>
      <c r="E189" s="22"/>
      <c r="F189" s="17"/>
      <c r="G189" s="45"/>
      <c r="H189" s="17"/>
      <c r="I189" s="17"/>
      <c r="J189" s="17"/>
      <c r="K189" s="17"/>
      <c r="L189" s="17"/>
      <c r="M189" s="53"/>
      <c r="N189" s="17"/>
      <c r="O189" s="17"/>
      <c r="P189" s="17"/>
      <c r="Q189" s="11"/>
      <c r="R189" s="3"/>
      <c r="S189" s="3"/>
      <c r="T189" s="3"/>
      <c r="U189" s="3"/>
      <c r="V189" s="3"/>
      <c r="W189" s="11"/>
      <c r="X189" s="3"/>
      <c r="Y189" s="3"/>
      <c r="Z189" s="3"/>
      <c r="AA189" s="3"/>
    </row>
    <row r="190" spans="1:111" s="2" customFormat="1" ht="18.75" x14ac:dyDescent="0.25">
      <c r="A190" s="88"/>
      <c r="B190" s="41"/>
      <c r="C190" s="91">
        <v>16</v>
      </c>
      <c r="D190" s="41"/>
      <c r="E190" s="29" t="s">
        <v>225</v>
      </c>
      <c r="F190" s="17"/>
      <c r="G190" s="41"/>
      <c r="H190" s="17"/>
      <c r="I190" s="17"/>
      <c r="J190" s="17"/>
      <c r="K190" s="17"/>
      <c r="L190" s="17"/>
      <c r="M190" s="53"/>
      <c r="N190" s="17"/>
      <c r="O190" s="17"/>
      <c r="P190" s="17"/>
      <c r="Q190" s="14"/>
      <c r="W190" s="14"/>
    </row>
    <row r="191" spans="1:111" s="2" customFormat="1" ht="18.75" x14ac:dyDescent="0.25">
      <c r="A191" s="88"/>
      <c r="B191" s="41"/>
      <c r="C191" s="91"/>
      <c r="D191" s="41"/>
      <c r="E191" s="80" t="str">
        <f>+İTHALAT_FAALİYETLERİ&amp;" Eğitim Linkleri"</f>
        <v>İTHALAT FAALİYETLERİ Eğitim Linkleri</v>
      </c>
      <c r="F191" s="17"/>
      <c r="G191" s="41"/>
      <c r="H191" s="17"/>
      <c r="I191" s="17"/>
      <c r="J191" s="17"/>
      <c r="K191" s="17"/>
      <c r="L191" s="17"/>
      <c r="M191" s="53"/>
      <c r="N191" s="17"/>
      <c r="O191" s="17"/>
      <c r="P191" s="17"/>
      <c r="Q191" s="14"/>
      <c r="W191" s="14"/>
    </row>
    <row r="192" spans="1:111" ht="15" customHeight="1" x14ac:dyDescent="0.25">
      <c r="C192" s="64" t="s">
        <v>232</v>
      </c>
      <c r="E192" s="26" t="s">
        <v>292</v>
      </c>
      <c r="AL192" s="112">
        <v>1</v>
      </c>
      <c r="AM192" s="112">
        <v>1</v>
      </c>
      <c r="AO192" s="112">
        <v>1</v>
      </c>
      <c r="AP192" s="112">
        <v>1</v>
      </c>
    </row>
    <row r="193" spans="1:110" s="65" customFormat="1" ht="45" x14ac:dyDescent="0.25">
      <c r="A193" s="94" t="s">
        <v>366</v>
      </c>
      <c r="B193" s="39"/>
      <c r="C193" s="64" t="s">
        <v>233</v>
      </c>
      <c r="D193" s="39"/>
      <c r="E193" s="58" t="s">
        <v>330</v>
      </c>
      <c r="F193" s="62"/>
      <c r="G193" s="39"/>
      <c r="H193" s="62"/>
      <c r="I193" s="62"/>
      <c r="J193" s="62"/>
      <c r="K193" s="62"/>
      <c r="L193" s="62"/>
      <c r="M193" s="90"/>
      <c r="N193" s="62"/>
      <c r="O193" s="62"/>
      <c r="P193" s="62"/>
      <c r="Q193" s="62"/>
      <c r="W193" s="112">
        <v>1</v>
      </c>
      <c r="X193" s="112">
        <v>1</v>
      </c>
      <c r="Y193" s="112">
        <v>1</v>
      </c>
      <c r="Z193" s="112">
        <v>1</v>
      </c>
      <c r="AA193" s="112">
        <v>1</v>
      </c>
    </row>
    <row r="194" spans="1:110" s="65" customFormat="1" ht="15" customHeight="1" x14ac:dyDescent="0.25">
      <c r="A194" s="94" t="s">
        <v>396</v>
      </c>
      <c r="B194" s="39"/>
      <c r="C194" s="64" t="s">
        <v>331</v>
      </c>
      <c r="D194" s="39"/>
      <c r="E194" s="58" t="s">
        <v>335</v>
      </c>
      <c r="F194" s="62"/>
      <c r="G194" s="39"/>
      <c r="H194" s="62"/>
      <c r="I194" s="62"/>
      <c r="J194" s="62"/>
      <c r="K194" s="62"/>
      <c r="L194" s="62"/>
      <c r="M194" s="90"/>
      <c r="N194" s="62"/>
      <c r="O194" s="62"/>
      <c r="P194" s="62"/>
      <c r="Q194" s="62"/>
      <c r="W194" s="112">
        <v>1</v>
      </c>
      <c r="X194" s="112">
        <v>1</v>
      </c>
      <c r="Y194" s="112">
        <v>1</v>
      </c>
      <c r="Z194" s="112">
        <v>1</v>
      </c>
      <c r="AA194" s="112">
        <v>1</v>
      </c>
    </row>
    <row r="195" spans="1:110" ht="30" x14ac:dyDescent="0.25">
      <c r="A195" s="76" t="s">
        <v>193</v>
      </c>
      <c r="C195" s="64" t="s">
        <v>339</v>
      </c>
      <c r="E195" s="26" t="s">
        <v>338</v>
      </c>
      <c r="AC195" s="112">
        <v>1</v>
      </c>
      <c r="AD195" s="112">
        <v>1</v>
      </c>
      <c r="AE195" s="112">
        <v>1</v>
      </c>
    </row>
    <row r="196" spans="1:110" s="65" customFormat="1" ht="15" customHeight="1" x14ac:dyDescent="0.25">
      <c r="A196" s="94" t="s">
        <v>402</v>
      </c>
      <c r="B196" s="39"/>
      <c r="C196" s="64" t="s">
        <v>348</v>
      </c>
      <c r="D196" s="39"/>
      <c r="E196" s="58" t="s">
        <v>349</v>
      </c>
      <c r="F196" s="62"/>
      <c r="G196" s="39"/>
      <c r="H196" s="62"/>
      <c r="I196" s="62"/>
      <c r="J196" s="62"/>
      <c r="K196" s="62"/>
      <c r="L196" s="62"/>
      <c r="M196" s="90"/>
      <c r="N196" s="62"/>
      <c r="O196" s="62"/>
      <c r="P196" s="62"/>
      <c r="Q196" s="62"/>
      <c r="W196" s="62"/>
      <c r="BG196" s="112">
        <v>1</v>
      </c>
      <c r="BH196" s="112">
        <v>1</v>
      </c>
      <c r="BI196" s="112">
        <v>1</v>
      </c>
      <c r="BJ196" s="112">
        <v>1</v>
      </c>
      <c r="BK196" s="112">
        <v>1</v>
      </c>
      <c r="CZ196" s="112">
        <v>1</v>
      </c>
      <c r="DA196" s="112">
        <v>1</v>
      </c>
      <c r="DC196" s="112">
        <v>1</v>
      </c>
      <c r="DD196" s="112">
        <v>1</v>
      </c>
      <c r="DE196" s="112">
        <v>1</v>
      </c>
    </row>
    <row r="197" spans="1:110" ht="30" x14ac:dyDescent="0.25">
      <c r="A197" s="94" t="s">
        <v>400</v>
      </c>
      <c r="C197" s="64" t="s">
        <v>361</v>
      </c>
      <c r="E197" s="26" t="s">
        <v>360</v>
      </c>
      <c r="AU197" s="112">
        <v>1</v>
      </c>
      <c r="AV197" s="112">
        <v>1</v>
      </c>
      <c r="AW197" s="112">
        <v>1</v>
      </c>
      <c r="CG197" s="112">
        <v>1</v>
      </c>
      <c r="CH197" s="112">
        <v>1</v>
      </c>
      <c r="CI197" s="112">
        <v>1</v>
      </c>
    </row>
    <row r="198" spans="1:110" ht="15" customHeight="1" x14ac:dyDescent="0.25">
      <c r="A198" s="94" t="s">
        <v>397</v>
      </c>
      <c r="C198" s="64" t="s">
        <v>363</v>
      </c>
      <c r="E198" s="26" t="s">
        <v>362</v>
      </c>
      <c r="AC198" s="112">
        <v>1</v>
      </c>
      <c r="AD198" s="112">
        <v>1</v>
      </c>
      <c r="AE198" s="112">
        <v>1</v>
      </c>
    </row>
    <row r="199" spans="1:110" s="65" customFormat="1" ht="30" x14ac:dyDescent="0.25">
      <c r="A199" s="94" t="s">
        <v>401</v>
      </c>
      <c r="B199" s="39"/>
      <c r="C199" s="64" t="s">
        <v>364</v>
      </c>
      <c r="D199" s="39"/>
      <c r="E199" s="58" t="s">
        <v>365</v>
      </c>
      <c r="F199" s="62"/>
      <c r="G199" s="39"/>
      <c r="H199" s="62"/>
      <c r="I199" s="62"/>
      <c r="J199" s="62"/>
      <c r="K199" s="62"/>
      <c r="L199" s="62"/>
      <c r="M199" s="90"/>
      <c r="N199" s="62"/>
      <c r="O199" s="62"/>
      <c r="P199" s="62"/>
      <c r="Q199" s="62"/>
      <c r="W199" s="62"/>
      <c r="AU199" s="112">
        <v>1</v>
      </c>
      <c r="AV199" s="112">
        <v>1</v>
      </c>
      <c r="AW199" s="112">
        <v>1</v>
      </c>
      <c r="CG199" s="112">
        <v>1</v>
      </c>
      <c r="CH199" s="112">
        <v>1</v>
      </c>
      <c r="CI199" s="112">
        <v>1</v>
      </c>
    </row>
    <row r="200" spans="1:110" ht="15" customHeight="1" x14ac:dyDescent="0.25">
      <c r="A200" s="94" t="s">
        <v>369</v>
      </c>
      <c r="C200" s="64" t="s">
        <v>368</v>
      </c>
      <c r="E200" s="26" t="s">
        <v>367</v>
      </c>
      <c r="AC200" s="112">
        <v>1</v>
      </c>
      <c r="AD200" s="112">
        <v>1</v>
      </c>
      <c r="AE200" s="112">
        <v>1</v>
      </c>
    </row>
    <row r="201" spans="1:110" ht="30" x14ac:dyDescent="0.25">
      <c r="A201" s="94" t="s">
        <v>207</v>
      </c>
      <c r="C201" s="64" t="s">
        <v>398</v>
      </c>
      <c r="E201" s="26" t="s">
        <v>399</v>
      </c>
      <c r="AC201" s="112">
        <v>1</v>
      </c>
      <c r="AD201" s="112">
        <v>1</v>
      </c>
      <c r="AE201" s="112">
        <v>1</v>
      </c>
      <c r="CY201" s="112">
        <v>1</v>
      </c>
      <c r="CZ201" s="112">
        <v>1</v>
      </c>
      <c r="DA201" s="112">
        <v>1</v>
      </c>
    </row>
    <row r="203" spans="1:110" ht="18.75" x14ac:dyDescent="0.25">
      <c r="B203" s="41"/>
      <c r="C203" s="91">
        <v>17</v>
      </c>
      <c r="D203" s="41"/>
      <c r="E203" s="29" t="s">
        <v>226</v>
      </c>
      <c r="G203" s="41"/>
    </row>
    <row r="204" spans="1:110" ht="18.75" x14ac:dyDescent="0.25">
      <c r="B204" s="41"/>
      <c r="C204" s="91"/>
      <c r="D204" s="41"/>
      <c r="E204" s="80" t="str">
        <f>+GÜMRÜK_FAALİYETLERİ&amp;" Eğitim Linkleri"</f>
        <v>GÜMRÜK FAALİYETLERİ Eğitim Linkleri</v>
      </c>
      <c r="G204" s="41"/>
    </row>
    <row r="205" spans="1:110" ht="15" customHeight="1" x14ac:dyDescent="0.25">
      <c r="A205" s="76" t="s">
        <v>352</v>
      </c>
      <c r="C205" s="64" t="s">
        <v>234</v>
      </c>
      <c r="E205" s="74" t="s">
        <v>293</v>
      </c>
      <c r="AG205" s="112">
        <v>1</v>
      </c>
    </row>
    <row r="206" spans="1:110" ht="45" x14ac:dyDescent="0.25">
      <c r="A206" s="76" t="s">
        <v>352</v>
      </c>
      <c r="C206" s="64" t="s">
        <v>235</v>
      </c>
      <c r="E206" s="67" t="s">
        <v>332</v>
      </c>
      <c r="K206" s="75" t="s">
        <v>294</v>
      </c>
      <c r="AG206" s="112">
        <v>1</v>
      </c>
    </row>
    <row r="207" spans="1:110" ht="30" x14ac:dyDescent="0.25">
      <c r="A207" s="76" t="s">
        <v>201</v>
      </c>
      <c r="C207" s="76" t="s">
        <v>340</v>
      </c>
      <c r="E207" s="26" t="s">
        <v>341</v>
      </c>
      <c r="M207" s="75" t="s">
        <v>342</v>
      </c>
      <c r="AG207" s="112">
        <v>1</v>
      </c>
      <c r="AX207" s="112">
        <v>1</v>
      </c>
      <c r="CH207" s="112">
        <v>1</v>
      </c>
      <c r="DF207" s="112">
        <v>1</v>
      </c>
    </row>
    <row r="208" spans="1:110" ht="15" customHeight="1" x14ac:dyDescent="0.25">
      <c r="A208" s="76" t="s">
        <v>352</v>
      </c>
      <c r="C208" s="76" t="s">
        <v>354</v>
      </c>
      <c r="E208" s="26" t="s">
        <v>353</v>
      </c>
      <c r="M208" s="75"/>
      <c r="AX208" s="112">
        <v>1</v>
      </c>
      <c r="CH208" s="112">
        <v>1</v>
      </c>
      <c r="DF208" s="112">
        <v>1</v>
      </c>
    </row>
    <row r="210" spans="1:111" ht="18.75" x14ac:dyDescent="0.25">
      <c r="B210" s="41"/>
      <c r="C210" s="91">
        <v>18</v>
      </c>
      <c r="D210" s="41"/>
      <c r="E210" s="29" t="s">
        <v>227</v>
      </c>
      <c r="G210" s="41"/>
    </row>
    <row r="211" spans="1:111" ht="18.75" x14ac:dyDescent="0.25">
      <c r="B211" s="41"/>
      <c r="C211" s="91"/>
      <c r="D211" s="41"/>
      <c r="E211" s="80" t="str">
        <f>+HUKUKSAL_FAALİYETLER&amp;" Eğitim Linkleri"</f>
        <v>HUKUKSAL FAALİYETLER Eğitim Linkleri</v>
      </c>
      <c r="G211" s="41"/>
    </row>
    <row r="212" spans="1:111" ht="45" x14ac:dyDescent="0.25">
      <c r="B212" s="44"/>
      <c r="C212" s="64" t="s">
        <v>228</v>
      </c>
      <c r="D212" s="44"/>
      <c r="E212" s="22" t="s">
        <v>247</v>
      </c>
      <c r="G212" s="44"/>
      <c r="AG212" s="112">
        <v>1</v>
      </c>
      <c r="AI212" s="112">
        <v>1</v>
      </c>
      <c r="AJ212" s="112">
        <v>1</v>
      </c>
      <c r="BW212" s="112">
        <v>1</v>
      </c>
      <c r="BY212" s="112">
        <v>1</v>
      </c>
      <c r="BZ212" s="112">
        <v>1</v>
      </c>
      <c r="CU212" s="112">
        <v>1</v>
      </c>
      <c r="CW212" s="112">
        <v>1</v>
      </c>
      <c r="CX212" s="112">
        <v>1</v>
      </c>
    </row>
    <row r="213" spans="1:111" ht="75" x14ac:dyDescent="0.25">
      <c r="C213" s="64" t="s">
        <v>229</v>
      </c>
      <c r="E213" s="26" t="s">
        <v>248</v>
      </c>
      <c r="AL213" s="112">
        <v>1</v>
      </c>
      <c r="BQ213" s="112">
        <v>1</v>
      </c>
      <c r="CU213" s="112">
        <v>1</v>
      </c>
    </row>
    <row r="214" spans="1:111" ht="30.95" customHeight="1" x14ac:dyDescent="0.25">
      <c r="C214" s="64" t="s">
        <v>230</v>
      </c>
      <c r="E214" s="58" t="s">
        <v>249</v>
      </c>
      <c r="AL214" s="112">
        <v>1</v>
      </c>
      <c r="BJ214" s="112">
        <v>1</v>
      </c>
      <c r="CH214" s="112">
        <v>1</v>
      </c>
      <c r="DE214" s="112">
        <v>1</v>
      </c>
    </row>
    <row r="215" spans="1:111" ht="90" x14ac:dyDescent="0.25">
      <c r="C215" s="64" t="s">
        <v>231</v>
      </c>
      <c r="E215" s="26" t="s">
        <v>250</v>
      </c>
      <c r="AR215" s="112">
        <v>1</v>
      </c>
      <c r="AS215" s="112">
        <v>1</v>
      </c>
      <c r="BV215" s="112">
        <v>1</v>
      </c>
      <c r="BW215" s="112">
        <v>1</v>
      </c>
      <c r="CZ215" s="112">
        <v>1</v>
      </c>
      <c r="DA215" s="112">
        <v>1</v>
      </c>
    </row>
    <row r="216" spans="1:111" ht="45" x14ac:dyDescent="0.25">
      <c r="C216" s="76" t="s">
        <v>424</v>
      </c>
      <c r="E216" s="58" t="s">
        <v>425</v>
      </c>
      <c r="Z216" s="112">
        <v>1</v>
      </c>
    </row>
    <row r="217" spans="1:111" s="119" customFormat="1" x14ac:dyDescent="0.25">
      <c r="A217" s="115"/>
      <c r="B217" s="66"/>
      <c r="C217" s="115"/>
      <c r="D217" s="66"/>
      <c r="E217" s="116" t="s">
        <v>453</v>
      </c>
      <c r="F217" s="28"/>
      <c r="G217" s="66"/>
      <c r="H217" s="28"/>
      <c r="I217" s="28"/>
      <c r="J217" s="28"/>
      <c r="K217" s="28"/>
      <c r="L217" s="28"/>
      <c r="M217" s="117"/>
      <c r="N217" s="28"/>
      <c r="O217" s="28"/>
      <c r="P217" s="28"/>
      <c r="Q217" s="118">
        <f>+SUM(Q7:Q216)</f>
        <v>8</v>
      </c>
      <c r="R217" s="118">
        <f t="shared" ref="R217:CC217" si="68">+SUM(R7:R216)</f>
        <v>12</v>
      </c>
      <c r="S217" s="118">
        <f t="shared" si="68"/>
        <v>13</v>
      </c>
      <c r="T217" s="118">
        <f t="shared" si="68"/>
        <v>15</v>
      </c>
      <c r="U217" s="118">
        <f t="shared" si="68"/>
        <v>16</v>
      </c>
      <c r="V217" s="118">
        <f t="shared" si="68"/>
        <v>0</v>
      </c>
      <c r="W217" s="118">
        <f t="shared" si="68"/>
        <v>30</v>
      </c>
      <c r="X217" s="118">
        <f t="shared" si="68"/>
        <v>24</v>
      </c>
      <c r="Y217" s="118">
        <f t="shared" si="68"/>
        <v>23</v>
      </c>
      <c r="Z217" s="118">
        <f t="shared" si="68"/>
        <v>30</v>
      </c>
      <c r="AA217" s="118">
        <f t="shared" si="68"/>
        <v>41</v>
      </c>
      <c r="AB217" s="118">
        <f t="shared" si="68"/>
        <v>0</v>
      </c>
      <c r="AC217" s="118">
        <f t="shared" si="68"/>
        <v>30</v>
      </c>
      <c r="AD217" s="118">
        <f t="shared" si="68"/>
        <v>24</v>
      </c>
      <c r="AE217" s="118">
        <f t="shared" si="68"/>
        <v>20</v>
      </c>
      <c r="AF217" s="118">
        <f t="shared" si="68"/>
        <v>21</v>
      </c>
      <c r="AG217" s="118">
        <f t="shared" si="68"/>
        <v>18</v>
      </c>
      <c r="AH217" s="118">
        <f t="shared" si="68"/>
        <v>0</v>
      </c>
      <c r="AI217" s="118">
        <f t="shared" si="68"/>
        <v>27</v>
      </c>
      <c r="AJ217" s="118">
        <f t="shared" si="68"/>
        <v>21</v>
      </c>
      <c r="AK217" s="118">
        <f t="shared" si="68"/>
        <v>20</v>
      </c>
      <c r="AL217" s="118">
        <f t="shared" si="68"/>
        <v>25</v>
      </c>
      <c r="AM217" s="118">
        <f t="shared" si="68"/>
        <v>34</v>
      </c>
      <c r="AN217" s="118">
        <f t="shared" si="68"/>
        <v>0</v>
      </c>
      <c r="AO217" s="118">
        <f t="shared" si="68"/>
        <v>21</v>
      </c>
      <c r="AP217" s="118">
        <f t="shared" si="68"/>
        <v>15</v>
      </c>
      <c r="AQ217" s="118">
        <f t="shared" si="68"/>
        <v>15</v>
      </c>
      <c r="AR217" s="118">
        <f t="shared" si="68"/>
        <v>17</v>
      </c>
      <c r="AS217" s="118">
        <f t="shared" si="68"/>
        <v>15</v>
      </c>
      <c r="AT217" s="118">
        <f t="shared" si="68"/>
        <v>0</v>
      </c>
      <c r="AU217" s="118">
        <f t="shared" si="68"/>
        <v>22</v>
      </c>
      <c r="AV217" s="118">
        <f t="shared" si="68"/>
        <v>16</v>
      </c>
      <c r="AW217" s="118">
        <f t="shared" si="68"/>
        <v>17</v>
      </c>
      <c r="AX217" s="118">
        <f t="shared" si="68"/>
        <v>23</v>
      </c>
      <c r="AY217" s="118">
        <f t="shared" si="68"/>
        <v>29</v>
      </c>
      <c r="AZ217" s="118">
        <f t="shared" si="68"/>
        <v>0</v>
      </c>
      <c r="BA217" s="118">
        <f t="shared" si="68"/>
        <v>12</v>
      </c>
      <c r="BB217" s="118">
        <f t="shared" si="68"/>
        <v>7</v>
      </c>
      <c r="BC217" s="118">
        <f t="shared" si="68"/>
        <v>8</v>
      </c>
      <c r="BD217" s="118">
        <f t="shared" si="68"/>
        <v>10</v>
      </c>
      <c r="BE217" s="118">
        <f t="shared" si="68"/>
        <v>8</v>
      </c>
      <c r="BF217" s="118">
        <f t="shared" si="68"/>
        <v>0</v>
      </c>
      <c r="BG217" s="118">
        <f t="shared" si="68"/>
        <v>17</v>
      </c>
      <c r="BH217" s="118">
        <f t="shared" si="68"/>
        <v>12</v>
      </c>
      <c r="BI217" s="118">
        <f t="shared" si="68"/>
        <v>15</v>
      </c>
      <c r="BJ217" s="118">
        <f t="shared" si="68"/>
        <v>31</v>
      </c>
      <c r="BK217" s="118">
        <f t="shared" si="68"/>
        <v>21</v>
      </c>
      <c r="BL217" s="118">
        <f t="shared" si="68"/>
        <v>0</v>
      </c>
      <c r="BM217" s="118">
        <f t="shared" si="68"/>
        <v>11</v>
      </c>
      <c r="BN217" s="118">
        <f t="shared" si="68"/>
        <v>5</v>
      </c>
      <c r="BO217" s="118">
        <f t="shared" si="68"/>
        <v>6</v>
      </c>
      <c r="BP217" s="118">
        <f t="shared" si="68"/>
        <v>13</v>
      </c>
      <c r="BQ217" s="118">
        <f t="shared" si="68"/>
        <v>11</v>
      </c>
      <c r="BR217" s="118">
        <f t="shared" si="68"/>
        <v>0</v>
      </c>
      <c r="BS217" s="118">
        <f t="shared" si="68"/>
        <v>21</v>
      </c>
      <c r="BT217" s="118">
        <f t="shared" si="68"/>
        <v>16</v>
      </c>
      <c r="BU217" s="118">
        <f t="shared" si="68"/>
        <v>17</v>
      </c>
      <c r="BV217" s="118">
        <f t="shared" si="68"/>
        <v>20</v>
      </c>
      <c r="BW217" s="118">
        <f t="shared" si="68"/>
        <v>33</v>
      </c>
      <c r="BX217" s="118">
        <f t="shared" si="68"/>
        <v>0</v>
      </c>
      <c r="BY217" s="118">
        <f t="shared" si="68"/>
        <v>10</v>
      </c>
      <c r="BZ217" s="118">
        <f t="shared" si="68"/>
        <v>5</v>
      </c>
      <c r="CA217" s="118">
        <f t="shared" si="68"/>
        <v>5</v>
      </c>
      <c r="CB217" s="118">
        <f t="shared" si="68"/>
        <v>9</v>
      </c>
      <c r="CC217" s="118">
        <f t="shared" si="68"/>
        <v>9</v>
      </c>
      <c r="CD217" s="118">
        <f t="shared" ref="CD217:DG217" si="69">+SUM(CD7:CD216)</f>
        <v>0</v>
      </c>
      <c r="CE217" s="118">
        <f t="shared" si="69"/>
        <v>15</v>
      </c>
      <c r="CF217" s="118">
        <f t="shared" si="69"/>
        <v>9</v>
      </c>
      <c r="CG217" s="118">
        <f t="shared" si="69"/>
        <v>13</v>
      </c>
      <c r="CH217" s="118">
        <f t="shared" si="69"/>
        <v>31</v>
      </c>
      <c r="CI217" s="118">
        <f t="shared" si="69"/>
        <v>41</v>
      </c>
      <c r="CJ217" s="118">
        <f t="shared" si="69"/>
        <v>0</v>
      </c>
      <c r="CK217" s="118">
        <f t="shared" si="69"/>
        <v>21</v>
      </c>
      <c r="CL217" s="118">
        <f t="shared" si="69"/>
        <v>16</v>
      </c>
      <c r="CM217" s="118">
        <f t="shared" si="69"/>
        <v>9</v>
      </c>
      <c r="CN217" s="118">
        <f t="shared" si="69"/>
        <v>11</v>
      </c>
      <c r="CO217" s="118">
        <f t="shared" si="69"/>
        <v>11</v>
      </c>
      <c r="CP217" s="118">
        <f t="shared" si="69"/>
        <v>0</v>
      </c>
      <c r="CQ217" s="118">
        <f t="shared" si="69"/>
        <v>10</v>
      </c>
      <c r="CR217" s="118">
        <f t="shared" si="69"/>
        <v>5</v>
      </c>
      <c r="CS217" s="118">
        <f t="shared" si="69"/>
        <v>8</v>
      </c>
      <c r="CT217" s="118">
        <f t="shared" si="69"/>
        <v>14</v>
      </c>
      <c r="CU217" s="118">
        <f t="shared" si="69"/>
        <v>28</v>
      </c>
      <c r="CV217" s="118">
        <f t="shared" si="69"/>
        <v>0</v>
      </c>
      <c r="CW217" s="118">
        <f t="shared" si="69"/>
        <v>20</v>
      </c>
      <c r="CX217" s="118">
        <f t="shared" si="69"/>
        <v>13</v>
      </c>
      <c r="CY217" s="118">
        <f t="shared" si="69"/>
        <v>15</v>
      </c>
      <c r="CZ217" s="118">
        <f t="shared" si="69"/>
        <v>23</v>
      </c>
      <c r="DA217" s="118">
        <f t="shared" si="69"/>
        <v>18</v>
      </c>
      <c r="DB217" s="118">
        <f t="shared" si="69"/>
        <v>0</v>
      </c>
      <c r="DC217" s="118">
        <f t="shared" si="69"/>
        <v>14</v>
      </c>
      <c r="DD217" s="118">
        <f t="shared" si="69"/>
        <v>9</v>
      </c>
      <c r="DE217" s="118">
        <f t="shared" si="69"/>
        <v>12</v>
      </c>
      <c r="DF217" s="118">
        <f t="shared" si="69"/>
        <v>12</v>
      </c>
      <c r="DG217" s="118">
        <f t="shared" si="69"/>
        <v>24</v>
      </c>
    </row>
  </sheetData>
  <mergeCells count="16">
    <mergeCell ref="DC4:DG4"/>
    <mergeCell ref="BY4:CC4"/>
    <mergeCell ref="CE4:CI4"/>
    <mergeCell ref="CK4:CO4"/>
    <mergeCell ref="CQ4:CU4"/>
    <mergeCell ref="CW4:DA4"/>
    <mergeCell ref="AU4:AY4"/>
    <mergeCell ref="BA4:BE4"/>
    <mergeCell ref="BG4:BK4"/>
    <mergeCell ref="BM4:BQ4"/>
    <mergeCell ref="BS4:BW4"/>
    <mergeCell ref="Q4:U4"/>
    <mergeCell ref="W4:AA4"/>
    <mergeCell ref="AC4:AG4"/>
    <mergeCell ref="AI4:AM4"/>
    <mergeCell ref="AO4:AS4"/>
  </mergeCells>
  <phoneticPr fontId="6" type="noConversion"/>
  <hyperlinks>
    <hyperlink ref="E1" location="Bölüm_Linkleri" display="Bölüm_Linkleri"/>
    <hyperlink ref="E7" location="ORYANTASYON_Eğitim_Linkleri" display="ORYANTASYON_Eğitim_Linkleri"/>
    <hyperlink ref="E25" location="DEĞERLENDİRME_ve_RAPORLAMA_FAALİYETLERİ_Eğitim_Linkleri" display="DEĞERLENDİRME_ve_RAPORLAMA_FAALİYETLERİ_Eğitim_Linkleri"/>
    <hyperlink ref="E37" location="_3__EĞİTİM_FAALİYETLERİ_Eğitim_Linkleri" display="_3__EĞİTİM_FAALİYETLERİ_Eğitim_Linkleri"/>
    <hyperlink ref="E57" location="_4__WEB_SİTESİ_ve_SOSYAL_MEDYA_HESAPLARI_FAALİYETLERİ_Eğitim_Linkleri" display="_4__WEB_SİTESİ_ve_SOSYAL_MEDYA_HESAPLARI_FAALİYETLERİ_Eğitim_Linkleri"/>
    <hyperlink ref="E67" location="_5__MEVCUT_İHRACAT_PAZARLAMASI_FAALİYETLERİ_ve_YENİ_PAZAR_DENEMESİ_Eğitim_Linkleri" display="_5__MEVCUT_İHRACAT_PAZARLAMASI_FAALİYETLERİ_ve_YENİ_PAZAR_DENEMESİ_Eğitim_Linkleri"/>
    <hyperlink ref="E87" location="_6__LOJİSTİK_ve_KARGOLAMA_FAALİYETLERİ_Eğitim_Linkleri" display="_6__LOJİSTİK_ve_KARGOLAMA_FAALİYETLERİ_Eğitim_Linkleri"/>
    <hyperlink ref="E98" location="_7__FİNANSMAN_ve_SİGORTA___DIŞ_TİC.MUHASEBESİ_Eğitim_Linkleri" display="_7__FİNANSMAN_ve_SİGORTA___DIŞ_TİC.MUHASEBESİ_Eğitim_Linkleri"/>
    <hyperlink ref="E109" location="_8__E_TİCARET___E_İHRACAT_FAALİYETLERİ_Eğitim_Linkleri" display="_8__E_TİCARET___E_İHRACAT_FAALİYETLERİ_Eğitim_Linkleri"/>
    <hyperlink ref="E117" location="_9__B2B_ve_B2C_ÇALIŞMALARI_Eğitim_Linkleri" display="_9__B2B_ve_B2C_ÇALIŞMALARI_Eğitim_Linkleri"/>
    <hyperlink ref="E124" location="_10__İHRACAT_İÇİN_GEREKLİ_DOKÜMANTASYON_ve_ÜRÜN_HAZIRLIĞI_FAALİYETLERİ_Eğitim_Linkleri" display="_10__İHRACAT_İÇİN_GEREKLİ_DOKÜMANTASYON_ve_ÜRÜN_HAZIRLIĞI_FAALİYETLERİ_Eğitim_Linkleri"/>
    <hyperlink ref="E137" location="_11__Y.İÇİ_ve_Y.DIŞI_FUAR_ÇALIŞMALARI_Eğitim_Linkleri" display="_11__Y.İÇİ_ve_Y.DIŞI_FUAR_ÇALIŞMALARI_Eğitim_Linkleri"/>
    <hyperlink ref="E145" location="_12__ARAŞTIRMA_ve_İŞ_GELİŞTİRME_FAALİYETLERİ_Eğitim_Linkleri" display="_12__ARAŞTIRMA_ve_İŞ_GELİŞTİRME_FAALİYETLERİ_Eğitim_Linkleri"/>
    <hyperlink ref="E165" location="_13__BİLGİLENDİRME_MESAJLARI_ve_MAİLLER_Eğitim_Linkleri" display="_13__BİLGİLENDİRME_MESAJLARI_ve_MAİLLER_Eğitim_Linkleri"/>
    <hyperlink ref="E172" location="_14__ÖNERİLER___Eğitim_Linkleri" display="_14__ÖNERİLER___Eğitim_Linkleri"/>
    <hyperlink ref="E186" location="_15__STAJ_DÖNEMİNDE_SPONTAN_GELİŞEN_GÖREVLER_Eğitim_Linkleri" display="_15__STAJ_DÖNEMİNDE_SPONTAN_GELİŞEN_GÖREVLER_Eğitim_Linkleri"/>
    <hyperlink ref="E191" location="_16__İTHALAT_FAALİYETLERİ_Eğitim_Linkleri" display="_16__İTHALAT_FAALİYETLERİ_Eğitim_Linkleri"/>
    <hyperlink ref="E204" location="_17__GÜMRÜK_FAALİYETLERİ_Eğitim_Linkleri" display="_17__GÜMRÜK_FAALİYETLERİ_Eğitim_Linkleri"/>
    <hyperlink ref="E211" location="_18__HUKUKSAL_FAALİYETLER_Eğitim_Linkleri" display="_18__HUKUKSAL_FAALİYETLER_Eğitim_Linkleri"/>
  </hyperlinks>
  <printOptions horizontalCentered="1"/>
  <pageMargins left="0.51181102362204722" right="0.51181102362204722" top="0.55118110236220474" bottom="0.55118110236220474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39</vt:i4>
      </vt:variant>
    </vt:vector>
  </HeadingPairs>
  <TitlesOfParts>
    <vt:vector size="41" baseType="lpstr">
      <vt:lpstr>Linkler</vt:lpstr>
      <vt:lpstr>16 Hafta Staj Programı 2.5</vt:lpstr>
      <vt:lpstr>_10__İHRACAT_İÇİN_GEREKLİ_DOKÜMANTASYON_ve_ÜRÜN_HAZIRLIĞI_FAALİYETLERİ_Eğitim_Linkleri</vt:lpstr>
      <vt:lpstr>_11__Y.İÇİ_ve_Y.DIŞI_FUAR_ÇALIŞMALARI_Eğitim_Linkleri</vt:lpstr>
      <vt:lpstr>_12__ARAŞTIRMA_ve_İŞ_GELİŞTİRME_FAALİYETLERİ_Eğitim_Linkleri</vt:lpstr>
      <vt:lpstr>_13__BİLGİLENDİRME_MESAJLARI_ve_MAİLLER_Eğitim_Linkleri</vt:lpstr>
      <vt:lpstr>_14__ÖNERİLER___Eğitim_Linkleri</vt:lpstr>
      <vt:lpstr>_15__STAJ_DÖNEMİNDE_SPONTAN_GELİŞEN_GÖREVLER_Eğitim_Linkleri</vt:lpstr>
      <vt:lpstr>_16__İTHALAT_FAALİYETLERİ_Eğitim_Linkleri</vt:lpstr>
      <vt:lpstr>_17__GÜMRÜK_FAALİYETLERİ_Eğitim_Linkleri</vt:lpstr>
      <vt:lpstr>_18__HUKUKSAL_FAALİYETLER_Eğitim_Linkleri</vt:lpstr>
      <vt:lpstr>_3__EĞİTİM_FAALİYETLERİ_Eğitim_Linkleri</vt:lpstr>
      <vt:lpstr>_4__WEB_SİTESİ_ve_SOSYAL_MEDYA_HESAPLARI_FAALİYETLERİ_Eğitim_Linkleri</vt:lpstr>
      <vt:lpstr>_5__MEVCUT_İHRACAT_PAZARLAMASI_FAALİYETLERİ_ve_YENİ_PAZAR_DENEMESİ_Eğitim_Linkleri</vt:lpstr>
      <vt:lpstr>_6__LOJİSTİK_ve_KARGOLAMA_FAALİYETLERİ_Eğitim_Linkleri</vt:lpstr>
      <vt:lpstr>_7__FİNANSMAN_ve_SİGORTA___DIŞ_TİC.MUHASEBESİ_Eğitim_Linkleri</vt:lpstr>
      <vt:lpstr>_8__E_TİCARET___E_İHRACAT_FAALİYETLERİ_Eğitim_Linkleri</vt:lpstr>
      <vt:lpstr>_9__B2B_ve_B2C_ÇALIŞMALARI_Eğitim_Linkleri</vt:lpstr>
      <vt:lpstr>ARAŞTIRMA_ve_İŞ_GELİŞTİRME_FAALİYETLERİ</vt:lpstr>
      <vt:lpstr>B2B_ve_B2C_ÇALIŞMALARI</vt:lpstr>
      <vt:lpstr>BİLGİLENDİRME_MESAJLARI_ve_MAİLLER</vt:lpstr>
      <vt:lpstr>Bölüm_Linkleri</vt:lpstr>
      <vt:lpstr>DEĞERLENDİRME_ve_RAPORLAMA_FAALİYETLERİ</vt:lpstr>
      <vt:lpstr>DEĞERLENDİRME_ve_RAPORLAMA_FAALİYETLERİ_Eğitim_Linkleri</vt:lpstr>
      <vt:lpstr>E_TİCARET___E_İHRACAT_FAALİYETLERİ</vt:lpstr>
      <vt:lpstr>EĞİTİM_FAALİYETLERİ</vt:lpstr>
      <vt:lpstr>FİNANSMAN_ve_SİGORTA___DIŞ_TİC.MUHASEBESİ</vt:lpstr>
      <vt:lpstr>GÜMRÜK_FAALİYETLERİ</vt:lpstr>
      <vt:lpstr>HUKUKSAL_FAALİYETLER</vt:lpstr>
      <vt:lpstr>İHRACAT_İÇİN_GEREKLİ_DOKÜMANTASYON_ve_ÜRÜN_HAZIRLIĞI_FAALİYETLERİ</vt:lpstr>
      <vt:lpstr>İTHALAT_FAALİYETLERİ</vt:lpstr>
      <vt:lpstr>LOJİSTİK_ve_KARGOLAMA_FAALİYETLERİ</vt:lpstr>
      <vt:lpstr>MEVCUT_İHRACAT_PAZARLAMASI_FAALİYETLERİ_ve_YENİ_PAZAR_DENEMESİ</vt:lpstr>
      <vt:lpstr>ORYANTASYON</vt:lpstr>
      <vt:lpstr>ORYANTASYON_Eğitim_Linkleri</vt:lpstr>
      <vt:lpstr>ÖNERİLER</vt:lpstr>
      <vt:lpstr>STAJ_DÖNEMİNDE_SPONTAN_GELİŞEN_GÖREVLER</vt:lpstr>
      <vt:lpstr>WEB_SİTESİ_ve_SOSYAL_MEDYA_HESAPLARI_FAALİYETLERİ</vt:lpstr>
      <vt:lpstr>Y.İÇİ_ve_Y.DIŞI_FUAR_ÇALIŞMALARI</vt:lpstr>
      <vt:lpstr>'16 Hafta Staj Programı 2.5'!Yazdırma_Alanı</vt:lpstr>
      <vt:lpstr>'16 Hafta Staj Programı 2.5'!Yazdırma_Başlıkları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SUBU</cp:lastModifiedBy>
  <cp:lastPrinted>2021-02-06T13:54:22Z</cp:lastPrinted>
  <dcterms:created xsi:type="dcterms:W3CDTF">2019-12-19T13:41:11Z</dcterms:created>
  <dcterms:modified xsi:type="dcterms:W3CDTF">2021-02-16T10:56:58Z</dcterms:modified>
</cp:coreProperties>
</file>